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1100" windowHeight="8340" activeTab="0"/>
  </bookViews>
  <sheets>
    <sheet name="Phiếu đăng ký tham gia PT_T9" sheetId="1" r:id="rId1"/>
  </sheets>
  <definedNames>
    <definedName name="_xlnm.Print_Area" localSheetId="0">'Phiếu đăng ký tham gia PT_T9'!$A$1:$M$84</definedName>
    <definedName name="_xlnm.Print_Titles" localSheetId="0">'Phiếu đăng ký tham gia PT_T9'!$27:$27</definedName>
  </definedNames>
  <calcPr fullCalcOnLoad="1"/>
</workbook>
</file>

<file path=xl/sharedStrings.xml><?xml version="1.0" encoding="utf-8"?>
<sst xmlns="http://schemas.openxmlformats.org/spreadsheetml/2006/main" count="132" uniqueCount="118">
  <si>
    <t>A</t>
  </si>
  <si>
    <t>Thông tin phòng thí nghiệm (PTN)</t>
  </si>
  <si>
    <t>B</t>
  </si>
  <si>
    <t>Chuyển khoản</t>
  </si>
  <si>
    <t>Không</t>
  </si>
  <si>
    <t>Địa chỉ (Nếu khác mục 3):</t>
  </si>
  <si>
    <t>Chính sách đăng ký tham gia</t>
  </si>
  <si>
    <t>Thời gian nhận đăng ký:</t>
  </si>
  <si>
    <t>Sau khi nhận được phiếu đăng ký, Ban tổ chức sẽ gửi thông tin xác nhận đến PTN qua e-mail được cung cấp ở mục 5. Nếu không nhận được e-mail xác nhận, đề nghị PTN chủ động liên hệ với Ban tổ chức qua điện thoại.</t>
  </si>
  <si>
    <t xml:space="preserve">Theo chính sách bảo mật, Ban tổ chức chỉ thông báo kết quả tham gia TNTT, mã số PTN… cho người liên hệ, e-mail, địa chỉ được cung cấp ở mục 5. </t>
  </si>
  <si>
    <t>Tất cả thông tin liên quan đến chương trình TNTT sẽ được thông báo qua e-mail, số điện thoại được cung cấp ở mục 5.</t>
  </si>
  <si>
    <t>Thay đổi hoặc hủy chương trình (dựa trên yêu cầu bằng văn bản hoặc e-mail của PTN)</t>
  </si>
  <si>
    <t>-</t>
  </si>
  <si>
    <t>Hủy chương trình tham gia sau khi Ban tổ chức đã gửi mẫu: cần có công văn xác nhận của đơn vị.</t>
  </si>
  <si>
    <t>Thay đổi địa chỉ nhận mẫu sau khi Ban tổ chức đã gửi mẫu: thu 100 % phí vận chuyển khi gửi lại mẫu.</t>
  </si>
  <si>
    <t>Hủy đăng ký khi đã hết thời hạn nhận/hủy đăng ký nhưng Ban tổ chức chưa gửi mẫu: thu 20 % phí tham gia/chương trình.</t>
  </si>
  <si>
    <t>Hủy đăng ký sau khi Ban tổ chức đã gửi mẫu: thu 50% phí tham gia/chương trình.</t>
  </si>
  <si>
    <t>Đại diện đơn vị</t>
  </si>
  <si>
    <t>Đại diện Phòng thí nghiệm</t>
  </si>
  <si>
    <t>(Họ tên/ Chức vụ)</t>
  </si>
  <si>
    <t>PTN có trách nhiệm đảm bảo tính xác thực các thông tin đã cung cấp trong phiếu đăng ký. Đề nghị PTN ký tên, đóng dấu và ghi rõ (đánh dấu chọn 1) tên chỉ tiêu cần tham gia vào phiếu đăng ký trước khi gửi về cho Ban tổ chức.</t>
  </si>
  <si>
    <t>Tên đơn vị:</t>
  </si>
  <si>
    <t>Tên PTN:</t>
  </si>
  <si>
    <t>Địa chỉ liên lạc:</t>
  </si>
  <si>
    <t>Điện thoại:</t>
  </si>
  <si>
    <t>Người liên hệ:</t>
  </si>
  <si>
    <t>Tên người liên hệ 1:</t>
  </si>
  <si>
    <t>Email:</t>
  </si>
  <si>
    <t>Fax:</t>
  </si>
  <si>
    <t>Chức vụ:</t>
  </si>
  <si>
    <t>Tên người liên hệ 2:</t>
  </si>
  <si>
    <t>Địa chỉ nhận mẫu (Nếu khác mục 3):</t>
  </si>
  <si>
    <t>Thông tin thanh toán (Đối với các chương trình thu phí):</t>
  </si>
  <si>
    <t>Hình thức thanh toán:</t>
  </si>
  <si>
    <t>Thực hiện hợp đồng:</t>
  </si>
  <si>
    <t>Thông tin thể hiện trên hóa đơn:</t>
  </si>
  <si>
    <t>Tên đơn vị (Nếu khác mục 1):</t>
  </si>
  <si>
    <t>Mã số thuế:</t>
  </si>
  <si>
    <t>Thông tin khác (Nếu có):</t>
  </si>
  <si>
    <t>Thông tin đăng ký:</t>
  </si>
  <si>
    <t>Tiền mặt</t>
  </si>
  <si>
    <t>Có</t>
  </si>
  <si>
    <t>Nội dung yêu cầu khác:</t>
  </si>
  <si>
    <t>TỔNG SỐ:</t>
  </si>
  <si>
    <t>CHƯƠNG TRÌNH ĐĂNG KÝ</t>
  </si>
  <si>
    <t>PHÍ THAM GIA</t>
  </si>
  <si>
    <t>SỐ CHỈ TIÊU THAM GIA:</t>
  </si>
  <si>
    <t>Phí tham gia đã bao gồm thuế giá trị gia tăng và phí vận chuyển (đối với các PTN tham gia có trả phí)</t>
  </si>
  <si>
    <t>D</t>
  </si>
  <si>
    <t>Phí tham gia chương trình</t>
  </si>
  <si>
    <t>I</t>
  </si>
  <si>
    <t>II</t>
  </si>
  <si>
    <t>Thực phẩm chức năng</t>
  </si>
  <si>
    <t>Xuất hóa đơn trước</t>
  </si>
  <si>
    <t>Khác</t>
  </si>
  <si>
    <r>
      <rPr>
        <b/>
        <i/>
        <u val="single"/>
        <sz val="12"/>
        <rFont val="Times New Roman"/>
        <family val="1"/>
      </rPr>
      <t>Lưu ý:</t>
    </r>
    <r>
      <rPr>
        <b/>
        <i/>
        <sz val="12"/>
        <rFont val="Times New Roman"/>
        <family val="1"/>
      </rPr>
      <t xml:space="preserve">  </t>
    </r>
  </si>
  <si>
    <t>III</t>
  </si>
  <si>
    <t>Thực phẩm</t>
  </si>
  <si>
    <r>
      <t xml:space="preserve">Trung tâm dịch vụ khoa học kỹ thuật - Viện Kiểm nghiệm an toàn vệ sinh thực phẩm quốc gia
Địa chỉ: Số 65 Phạm Thận Duật - Mai Dịch - Cầu Giấy - Hà Nội
Đầu mối liên hệ: Ms. Hoàng Thị Thúy
Điện thoại: 024.32262251                                      Mobile: 0983.739.653
Email: </t>
    </r>
    <r>
      <rPr>
        <i/>
        <sz val="12"/>
        <rFont val="Times New Roman"/>
        <family val="1"/>
      </rPr>
      <t>ptp.rm@nifc.gov.vn</t>
    </r>
    <r>
      <rPr>
        <sz val="12"/>
        <rFont val="Times New Roman"/>
        <family val="1"/>
      </rPr>
      <t xml:space="preserve">
Website: www.nifc.gov.vn</t>
    </r>
  </si>
  <si>
    <t>Kháng sinh nhóm Tetracycline</t>
  </si>
  <si>
    <t>Tetracycline</t>
  </si>
  <si>
    <t>Oxytetracycline</t>
  </si>
  <si>
    <t>Chlortetracycline</t>
  </si>
  <si>
    <t>Doxycycline</t>
  </si>
  <si>
    <t>Thực phẩm/Thực phẩm chức năng</t>
  </si>
  <si>
    <t>Carnitine</t>
  </si>
  <si>
    <t>Thịt</t>
  </si>
  <si>
    <t>Bim bim/Snack</t>
  </si>
  <si>
    <t>Monosodium glutamate</t>
  </si>
  <si>
    <t>Gentamycin</t>
  </si>
  <si>
    <t>Streptomycin</t>
  </si>
  <si>
    <t xml:space="preserve">Sữa </t>
  </si>
  <si>
    <t>Nước/Nước giải khát</t>
  </si>
  <si>
    <t>Thực phẩm bảo vệ sức khỏe</t>
  </si>
  <si>
    <t>Nước</t>
  </si>
  <si>
    <t>Coliforms</t>
  </si>
  <si>
    <t>2,500,000/1 chỉ tiêu; 3,000,000/2 chỉ tiêu</t>
  </si>
  <si>
    <t>Ca</t>
  </si>
  <si>
    <t>Ba</t>
  </si>
  <si>
    <t>Sb</t>
  </si>
  <si>
    <t xml:space="preserve">Cr </t>
  </si>
  <si>
    <t>Ion</t>
  </si>
  <si>
    <r>
      <t>SO</t>
    </r>
    <r>
      <rPr>
        <vertAlign val="subscript"/>
        <sz val="12.5"/>
        <rFont val="Times New Roman"/>
        <family val="1"/>
      </rPr>
      <t>4</t>
    </r>
    <r>
      <rPr>
        <vertAlign val="superscript"/>
        <sz val="12.5"/>
        <rFont val="Times New Roman"/>
        <family val="1"/>
      </rPr>
      <t xml:space="preserve">2- </t>
    </r>
  </si>
  <si>
    <t>Nước giải khát</t>
  </si>
  <si>
    <t>Phẩm màu</t>
  </si>
  <si>
    <t>Sunset yellow</t>
  </si>
  <si>
    <t>Tartrazine</t>
  </si>
  <si>
    <t>Brilliant blue</t>
  </si>
  <si>
    <t>2,500,000/2 chỉ tiêu; Từ chỉ tiêu thứ 3: 200,000/chỉ tiêu</t>
  </si>
  <si>
    <t>3,000,000/2 chỉ tiêu; Từ chỉ tiêu thứ 3 thu thêm: 500,000/chỉ tiêu</t>
  </si>
  <si>
    <t>2,000,000/2 chỉ tiêu; Từ chỉ tiêu thứ 3: 200,000/chỉ tiêu</t>
  </si>
  <si>
    <t>Vi sinh</t>
  </si>
  <si>
    <t>Trước 15/8/2022</t>
  </si>
  <si>
    <t>2,000,000/2 chỉ tiêu. Từ chỉ tiêu thứ 3: 200,000/chỉ tiêu</t>
  </si>
  <si>
    <t>Crinamidine</t>
  </si>
  <si>
    <t>Ponceau 4R</t>
  </si>
  <si>
    <t>Bacillus cereus</t>
  </si>
  <si>
    <t xml:space="preserve">Escherichia coli </t>
  </si>
  <si>
    <t>Kháng sinh nhóm Aminosid</t>
  </si>
  <si>
    <t>10.1</t>
  </si>
  <si>
    <t>10.2</t>
  </si>
  <si>
    <t>Tổng số nấm men, nấm mốc</t>
  </si>
  <si>
    <r>
      <t xml:space="preserve">TT </t>
    </r>
    <r>
      <rPr>
        <b/>
        <i/>
        <sz val="12.5"/>
        <rFont val="Times New Roman"/>
        <family val="1"/>
      </rPr>
      <t>No.</t>
    </r>
  </si>
  <si>
    <r>
      <t xml:space="preserve">Nền mẫu 
</t>
    </r>
    <r>
      <rPr>
        <b/>
        <i/>
        <sz val="12.5"/>
        <rFont val="Times New Roman"/>
        <family val="1"/>
      </rPr>
      <t>Sample matrix</t>
    </r>
  </si>
  <si>
    <r>
      <t xml:space="preserve">Chỉ tiêu đăng ký 
</t>
    </r>
    <r>
      <rPr>
        <b/>
        <i/>
        <sz val="12.5"/>
        <rFont val="Times New Roman"/>
        <family val="1"/>
      </rPr>
      <t xml:space="preserve">Test parameter  </t>
    </r>
  </si>
  <si>
    <r>
      <t xml:space="preserve">Phí tham gia (VNĐ)
</t>
    </r>
    <r>
      <rPr>
        <b/>
        <i/>
        <sz val="12.5"/>
        <rFont val="Times New Roman"/>
        <family val="1"/>
      </rPr>
      <t>Participation fee</t>
    </r>
  </si>
  <si>
    <r>
      <t>Cl</t>
    </r>
    <r>
      <rPr>
        <vertAlign val="superscript"/>
        <sz val="12.5"/>
        <rFont val="Times New Roman"/>
        <family val="1"/>
      </rPr>
      <t>-</t>
    </r>
  </si>
  <si>
    <r>
      <t>F</t>
    </r>
    <r>
      <rPr>
        <vertAlign val="superscript"/>
        <sz val="12.5"/>
        <rFont val="Times New Roman"/>
        <family val="1"/>
      </rPr>
      <t>-</t>
    </r>
  </si>
  <si>
    <r>
      <t>NH</t>
    </r>
    <r>
      <rPr>
        <vertAlign val="subscript"/>
        <sz val="12.5"/>
        <rFont val="Times New Roman"/>
        <family val="1"/>
      </rPr>
      <t>4</t>
    </r>
    <r>
      <rPr>
        <vertAlign val="superscript"/>
        <sz val="12.5"/>
        <rFont val="Times New Roman"/>
        <family val="1"/>
      </rPr>
      <t>+</t>
    </r>
  </si>
  <si>
    <r>
      <t>Br</t>
    </r>
    <r>
      <rPr>
        <vertAlign val="superscript"/>
        <sz val="12.5"/>
        <rFont val="Times New Roman"/>
        <family val="1"/>
      </rPr>
      <t>-</t>
    </r>
  </si>
  <si>
    <t>Định lượng vi sinh bằng kỹ thuật đếm số có xác suất lớn nhất (MPN)</t>
  </si>
  <si>
    <t>5.1</t>
  </si>
  <si>
    <t>5.2</t>
  </si>
  <si>
    <t>5.3</t>
  </si>
  <si>
    <t>5.4</t>
  </si>
  <si>
    <t>C</t>
  </si>
  <si>
    <t>PTN chúng tôi đăng ký tham  gia các chương trình TNTT tháng 9 năm 2022 do Viện Kiểm nghiệm an toàn vệ sinh thực phẩm quốc gia tổ chức như sau:</t>
  </si>
  <si>
    <t>PHIẾU ĐĂNG KÝ THAM GIA TNTT THÁNG 9 NĂM 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</si>
</sst>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dddd\,\ mmmm\ d\,\ yyyy"/>
    <numFmt numFmtId="166" formatCode="[$-409]h:mm:ss\ AM/PM"/>
    <numFmt numFmtId="167" formatCode="&quot;Yes&quot;;&quot;Yes&quot;;&quot;No&quot;"/>
    <numFmt numFmtId="168" formatCode="&quot;True&quot;;&quot;True&quot;;&quot;False&quot;"/>
    <numFmt numFmtId="169" formatCode="&quot;On&quot;;&quot;On&quot;;&quot;Off&quot;"/>
    <numFmt numFmtId="170" formatCode="[$€-2]\ #,##0.00_);[Red]\([$€-2]\ #,##0.00\)"/>
  </numFmts>
  <fonts count="64">
    <font>
      <sz val="11"/>
      <color theme="1"/>
      <name val="Calibri"/>
      <family val="2"/>
    </font>
    <font>
      <sz val="11"/>
      <color indexed="8"/>
      <name val="Calibri"/>
      <family val="2"/>
    </font>
    <font>
      <sz val="8"/>
      <name val="Calibri"/>
      <family val="2"/>
    </font>
    <font>
      <sz val="12.5"/>
      <name val="Times New Roman"/>
      <family val="1"/>
    </font>
    <font>
      <b/>
      <sz val="14"/>
      <name val="Times New Roman"/>
      <family val="1"/>
    </font>
    <font>
      <sz val="12"/>
      <name val="Times New Roman"/>
      <family val="1"/>
    </font>
    <font>
      <b/>
      <sz val="15"/>
      <name val="Times New Roman"/>
      <family val="1"/>
    </font>
    <font>
      <sz val="13"/>
      <name val="Times New Roman"/>
      <family val="1"/>
    </font>
    <font>
      <b/>
      <sz val="12"/>
      <name val="Times New Roman"/>
      <family val="1"/>
    </font>
    <font>
      <sz val="12"/>
      <name val="Calibri"/>
      <family val="2"/>
    </font>
    <font>
      <sz val="11.5"/>
      <name val="Times New Roman"/>
      <family val="1"/>
    </font>
    <font>
      <i/>
      <sz val="11"/>
      <name val="Times New Roman"/>
      <family val="1"/>
    </font>
    <font>
      <b/>
      <sz val="13"/>
      <name val="Times New Roman"/>
      <family val="1"/>
    </font>
    <font>
      <sz val="11"/>
      <name val="Times New Roman"/>
      <family val="1"/>
    </font>
    <font>
      <b/>
      <i/>
      <sz val="12"/>
      <name val="Times New Roman"/>
      <family val="1"/>
    </font>
    <font>
      <b/>
      <sz val="12.5"/>
      <name val="Times New Roman"/>
      <family val="1"/>
    </font>
    <font>
      <b/>
      <i/>
      <u val="single"/>
      <sz val="12"/>
      <name val="Times New Roman"/>
      <family val="1"/>
    </font>
    <font>
      <i/>
      <sz val="12"/>
      <name val="Times New Roman"/>
      <family val="1"/>
    </font>
    <font>
      <i/>
      <sz val="12.5"/>
      <name val="Times New Roman"/>
      <family val="1"/>
    </font>
    <font>
      <vertAlign val="superscript"/>
      <sz val="12.5"/>
      <name val="Times New Roman"/>
      <family val="1"/>
    </font>
    <font>
      <vertAlign val="subscript"/>
      <sz val="12.5"/>
      <name val="Times New Roman"/>
      <family val="1"/>
    </font>
    <font>
      <b/>
      <i/>
      <sz val="12.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3"/>
      <color indexed="9"/>
      <name val="Times New Roman"/>
      <family val="1"/>
    </font>
    <font>
      <b/>
      <sz val="12.5"/>
      <color indexed="9"/>
      <name val="Times New Roman"/>
      <family val="1"/>
    </font>
    <font>
      <b/>
      <sz val="12.5"/>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3"/>
      <color theme="0"/>
      <name val="Times New Roman"/>
      <family val="1"/>
    </font>
    <font>
      <b/>
      <sz val="12.5"/>
      <color theme="0"/>
      <name val="Times New Roman"/>
      <family val="1"/>
    </font>
    <font>
      <b/>
      <sz val="12.5"/>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D13F"/>
        <bgColor indexed="64"/>
      </patternFill>
    </fill>
    <fill>
      <patternFill patternType="solid">
        <fgColor theme="0"/>
        <bgColor indexed="64"/>
      </patternFill>
    </fill>
    <fill>
      <patternFill patternType="solid">
        <fgColor theme="3" tint="0.7999799847602844"/>
        <bgColor indexed="64"/>
      </patternFill>
    </fill>
    <fill>
      <patternFill patternType="solid">
        <fgColor rgb="FFFFC0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color theme="0"/>
      </right>
      <top/>
      <bottom/>
    </border>
    <border>
      <left style="medium">
        <color theme="0"/>
      </left>
      <right/>
      <top style="medium">
        <color theme="0"/>
      </top>
      <bottom style="medium">
        <color theme="0"/>
      </bottom>
    </border>
    <border>
      <left/>
      <right/>
      <top style="medium">
        <color theme="0"/>
      </top>
      <bottom style="medium">
        <color theme="0"/>
      </bottom>
    </border>
    <border>
      <left/>
      <right/>
      <top style="medium">
        <color theme="0"/>
      </top>
      <bottom/>
    </border>
    <border>
      <left style="thin"/>
      <right/>
      <top style="thin"/>
      <bottom style="thin"/>
    </border>
    <border>
      <left/>
      <right/>
      <top style="thin"/>
      <bottom style="thin"/>
    </border>
    <border>
      <left style="medium">
        <color theme="0"/>
      </left>
      <right/>
      <top/>
      <bottom/>
    </border>
    <border>
      <left/>
      <right/>
      <top/>
      <bottom style="medium">
        <color theme="0"/>
      </bottom>
    </border>
    <border>
      <left/>
      <right/>
      <top/>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6">
    <xf numFmtId="0" fontId="0" fillId="0" borderId="0" xfId="0" applyFont="1" applyAlignment="1">
      <alignment/>
    </xf>
    <xf numFmtId="0" fontId="7" fillId="0" borderId="0" xfId="0" applyFont="1" applyFill="1" applyAlignment="1" applyProtection="1">
      <alignment horizontal="center" vertical="center" wrapText="1"/>
      <protection locked="0"/>
    </xf>
    <xf numFmtId="0" fontId="8"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vertical="center" wrapText="1"/>
      <protection/>
    </xf>
    <xf numFmtId="0" fontId="7" fillId="0" borderId="0" xfId="0" applyFont="1" applyFill="1" applyAlignment="1" applyProtection="1">
      <alignment horizontal="center" vertical="center" wrapText="1"/>
      <protection/>
    </xf>
    <xf numFmtId="0" fontId="12" fillId="0" borderId="0" xfId="0" applyFont="1" applyFill="1" applyAlignment="1" applyProtection="1">
      <alignment horizontal="center" vertical="center" wrapText="1"/>
      <protection/>
    </xf>
    <xf numFmtId="0" fontId="5" fillId="0" borderId="0" xfId="0" applyFont="1" applyFill="1" applyAlignment="1" applyProtection="1" quotePrefix="1">
      <alignment horizontal="center" vertical="top" wrapText="1"/>
      <protection/>
    </xf>
    <xf numFmtId="0" fontId="5" fillId="0" borderId="0" xfId="0" applyFont="1" applyFill="1" applyAlignment="1" applyProtection="1" quotePrefix="1">
      <alignment horizontal="center" vertical="center" wrapText="1"/>
      <protection/>
    </xf>
    <xf numFmtId="0" fontId="5" fillId="0" borderId="0" xfId="0" applyFont="1" applyFill="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xf>
    <xf numFmtId="0" fontId="5" fillId="0" borderId="0" xfId="0" applyFont="1" applyFill="1" applyBorder="1" applyAlignment="1" applyProtection="1">
      <alignment vertical="center" wrapText="1"/>
      <protection locked="0"/>
    </xf>
    <xf numFmtId="0" fontId="5" fillId="0" borderId="11" xfId="0" applyFont="1" applyFill="1" applyBorder="1" applyAlignment="1" applyProtection="1">
      <alignment vertical="center" wrapText="1"/>
      <protection locked="0"/>
    </xf>
    <xf numFmtId="0" fontId="12" fillId="0" borderId="0" xfId="0" applyFont="1" applyFill="1" applyAlignment="1" applyProtection="1">
      <alignment horizontal="center" vertical="center" wrapText="1"/>
      <protection locked="0"/>
    </xf>
    <xf numFmtId="0" fontId="3" fillId="0" borderId="10" xfId="0" applyFont="1" applyFill="1" applyBorder="1" applyAlignment="1" applyProtection="1" quotePrefix="1">
      <alignment horizontal="center" vertical="center" wrapText="1"/>
      <protection/>
    </xf>
    <xf numFmtId="0" fontId="61" fillId="0" borderId="0" xfId="0" applyFont="1" applyFill="1" applyAlignment="1" applyProtection="1">
      <alignment horizontal="center" vertical="center" wrapText="1"/>
      <protection locked="0"/>
    </xf>
    <xf numFmtId="0" fontId="3" fillId="34"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37" fontId="3" fillId="0" borderId="10" xfId="42" applyNumberFormat="1" applyFont="1" applyFill="1" applyBorder="1" applyAlignment="1" applyProtection="1">
      <alignment vertical="center" wrapText="1"/>
      <protection/>
    </xf>
    <xf numFmtId="0" fontId="15" fillId="35"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locked="0"/>
    </xf>
    <xf numFmtId="37" fontId="3" fillId="0" borderId="10" xfId="42" applyNumberFormat="1" applyFont="1" applyFill="1" applyBorder="1" applyAlignment="1" applyProtection="1">
      <alignment horizontal="center" vertical="center" wrapText="1"/>
      <protection/>
    </xf>
    <xf numFmtId="0" fontId="62" fillId="0" borderId="10" xfId="0" applyFont="1" applyFill="1" applyBorder="1" applyAlignment="1" applyProtection="1">
      <alignment horizontal="left" vertical="center" wrapText="1"/>
      <protection/>
    </xf>
    <xf numFmtId="0" fontId="15" fillId="36" borderId="10" xfId="0" applyFont="1" applyFill="1" applyBorder="1" applyAlignment="1" applyProtection="1">
      <alignment horizontal="center" vertical="center" wrapText="1"/>
      <protection/>
    </xf>
    <xf numFmtId="0" fontId="63" fillId="36" borderId="10" xfId="0" applyFont="1" applyFill="1" applyBorder="1" applyAlignment="1" applyProtection="1">
      <alignment vertical="center" wrapText="1"/>
      <protection locked="0"/>
    </xf>
    <xf numFmtId="0" fontId="62" fillId="0" borderId="10"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center" vertical="center" wrapText="1"/>
      <protection/>
    </xf>
    <xf numFmtId="3" fontId="3" fillId="0" borderId="10" xfId="0" applyNumberFormat="1" applyFont="1" applyFill="1" applyBorder="1" applyAlignment="1" applyProtection="1">
      <alignment horizontal="center" vertical="center" wrapText="1"/>
      <protection/>
    </xf>
    <xf numFmtId="3" fontId="3" fillId="34" borderId="10" xfId="0" applyNumberFormat="1" applyFont="1" applyFill="1" applyBorder="1" applyAlignment="1" applyProtection="1">
      <alignment horizontal="center" vertical="center" wrapText="1"/>
      <protection/>
    </xf>
    <xf numFmtId="0" fontId="15" fillId="0" borderId="10" xfId="0" applyFont="1" applyFill="1" applyBorder="1" applyAlignment="1" applyProtection="1">
      <alignment horizontal="center" vertical="center" wrapText="1"/>
      <protection/>
    </xf>
    <xf numFmtId="0" fontId="15" fillId="0" borderId="10" xfId="0" applyFont="1" applyFill="1" applyBorder="1" applyAlignment="1" applyProtection="1" quotePrefix="1">
      <alignment horizontal="right" vertical="center" wrapText="1"/>
      <protection/>
    </xf>
    <xf numFmtId="164" fontId="15" fillId="0" borderId="10" xfId="42" applyNumberFormat="1" applyFont="1" applyFill="1" applyBorder="1" applyAlignment="1" applyProtection="1">
      <alignment horizontal="center" vertical="center" wrapText="1"/>
      <protection/>
    </xf>
    <xf numFmtId="0" fontId="3" fillId="34" borderId="10" xfId="0" applyFont="1" applyFill="1" applyBorder="1" applyAlignment="1" applyProtection="1">
      <alignment vertical="center" wrapText="1"/>
      <protection/>
    </xf>
    <xf numFmtId="0" fontId="3" fillId="0" borderId="10" xfId="0" applyFont="1" applyFill="1" applyBorder="1" applyAlignment="1" applyProtection="1" quotePrefix="1">
      <alignment horizontal="left" vertical="center" wrapText="1"/>
      <protection/>
    </xf>
    <xf numFmtId="0" fontId="15" fillId="36" borderId="10" xfId="0" applyFont="1" applyFill="1" applyBorder="1" applyAlignment="1" applyProtection="1">
      <alignment horizontal="left" vertical="center" wrapText="1"/>
      <protection/>
    </xf>
    <xf numFmtId="37" fontId="3" fillId="34" borderId="10" xfId="0" applyNumberFormat="1" applyFont="1" applyFill="1" applyBorder="1" applyAlignment="1" applyProtection="1">
      <alignment horizontal="center" vertical="center" wrapText="1"/>
      <protection/>
    </xf>
    <xf numFmtId="49" fontId="5" fillId="0" borderId="12" xfId="0" applyNumberFormat="1" applyFont="1" applyFill="1" applyBorder="1" applyAlignment="1" applyProtection="1">
      <alignment horizontal="center" vertical="center" wrapText="1"/>
      <protection locked="0"/>
    </xf>
    <xf numFmtId="49" fontId="5" fillId="0" borderId="13" xfId="0" applyNumberFormat="1" applyFont="1" applyFill="1" applyBorder="1" applyAlignment="1" applyProtection="1">
      <alignment horizontal="center" vertical="center" wrapText="1"/>
      <protection locked="0"/>
    </xf>
    <xf numFmtId="49" fontId="9" fillId="0" borderId="12" xfId="0"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left" vertical="center" wrapText="1"/>
      <protection/>
    </xf>
    <xf numFmtId="0" fontId="5" fillId="0" borderId="0" xfId="0" applyFont="1" applyFill="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12" fillId="0" borderId="0" xfId="0" applyFont="1" applyFill="1" applyAlignment="1" applyProtection="1">
      <alignment horizontal="left" vertical="center" wrapText="1"/>
      <protection/>
    </xf>
    <xf numFmtId="0" fontId="5" fillId="0" borderId="0" xfId="0" applyFont="1" applyFill="1" applyAlignment="1" applyProtection="1">
      <alignment horizontal="justify" vertical="center" wrapText="1"/>
      <protection/>
    </xf>
    <xf numFmtId="49" fontId="12" fillId="0" borderId="12" xfId="0" applyNumberFormat="1" applyFont="1" applyFill="1" applyBorder="1" applyAlignment="1" applyProtection="1">
      <alignment horizontal="center" vertical="center" wrapText="1"/>
      <protection locked="0"/>
    </xf>
    <xf numFmtId="49" fontId="12" fillId="0" borderId="13" xfId="0" applyNumberFormat="1" applyFont="1" applyFill="1" applyBorder="1" applyAlignment="1" applyProtection="1">
      <alignment horizontal="center" vertical="center" wrapText="1"/>
      <protection locked="0"/>
    </xf>
    <xf numFmtId="49" fontId="5" fillId="0" borderId="14"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xf>
    <xf numFmtId="0" fontId="8" fillId="0" borderId="0" xfId="0" applyFont="1" applyFill="1" applyAlignment="1" applyProtection="1">
      <alignment horizontal="justify" vertical="center" wrapText="1"/>
      <protection/>
    </xf>
    <xf numFmtId="0" fontId="5" fillId="0" borderId="0" xfId="0" applyFont="1" applyFill="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xf>
    <xf numFmtId="0" fontId="6" fillId="0" borderId="0" xfId="0" applyFont="1" applyFill="1" applyAlignment="1" applyProtection="1">
      <alignment horizontal="center" vertical="center" wrapText="1"/>
      <protection/>
    </xf>
    <xf numFmtId="0" fontId="5" fillId="34" borderId="0" xfId="0" applyFont="1" applyFill="1" applyAlignment="1" applyProtection="1">
      <alignment horizontal="left" vertical="center" wrapText="1"/>
      <protection/>
    </xf>
    <xf numFmtId="0" fontId="5" fillId="34" borderId="11" xfId="0" applyFont="1" applyFill="1" applyBorder="1" applyAlignment="1" applyProtection="1">
      <alignment horizontal="left" vertical="center" wrapText="1"/>
      <protection/>
    </xf>
    <xf numFmtId="0" fontId="8" fillId="0" borderId="0" xfId="0" applyFont="1" applyFill="1" applyAlignment="1" applyProtection="1">
      <alignment horizontal="left" vertical="center" wrapText="1"/>
      <protection/>
    </xf>
    <xf numFmtId="0" fontId="4" fillId="0" borderId="0" xfId="0" applyFont="1" applyFill="1" applyAlignment="1" applyProtection="1">
      <alignment horizontal="center" vertical="center" wrapText="1"/>
      <protection/>
    </xf>
    <xf numFmtId="0" fontId="15" fillId="0" borderId="0" xfId="0" applyFont="1" applyFill="1" applyAlignment="1" applyProtection="1">
      <alignment horizontal="left" vertical="center" wrapText="1"/>
      <protection/>
    </xf>
    <xf numFmtId="0" fontId="17" fillId="0" borderId="0" xfId="0" applyFont="1" applyFill="1" applyAlignment="1" applyProtection="1">
      <alignment horizontal="center" vertical="center" wrapText="1"/>
      <protection locked="0"/>
    </xf>
    <xf numFmtId="0" fontId="5" fillId="0" borderId="15" xfId="0" applyFont="1" applyFill="1" applyBorder="1" applyAlignment="1" applyProtection="1">
      <alignment horizontal="left" vertical="center" wrapText="1"/>
      <protection/>
    </xf>
    <xf numFmtId="0" fontId="5" fillId="0" borderId="16" xfId="0" applyFont="1" applyFill="1" applyBorder="1" applyAlignment="1" applyProtection="1">
      <alignment horizontal="left" vertical="center" wrapText="1"/>
      <protection/>
    </xf>
    <xf numFmtId="0" fontId="14"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left" vertical="center" wrapText="1"/>
      <protection/>
    </xf>
    <xf numFmtId="0" fontId="15" fillId="0" borderId="10" xfId="0" applyFont="1" applyFill="1" applyBorder="1" applyAlignment="1" applyProtection="1" quotePrefix="1">
      <alignment horizontal="center" vertical="center" wrapText="1"/>
      <protection/>
    </xf>
    <xf numFmtId="0" fontId="14" fillId="0" borderId="0" xfId="0" applyFont="1" applyFill="1" applyAlignment="1" applyProtection="1">
      <alignment horizontal="center" vertical="center" wrapText="1"/>
      <protection locked="0"/>
    </xf>
    <xf numFmtId="0" fontId="3" fillId="0" borderId="0" xfId="0" applyFont="1" applyFill="1" applyAlignment="1" applyProtection="1">
      <alignment horizontal="left" vertical="center" wrapText="1"/>
      <protection/>
    </xf>
    <xf numFmtId="0" fontId="5" fillId="0" borderId="0" xfId="0" applyFont="1" applyFill="1" applyAlignment="1" applyProtection="1">
      <alignment horizontal="left" vertical="top" wrapText="1"/>
      <protection/>
    </xf>
    <xf numFmtId="0" fontId="5" fillId="0" borderId="0" xfId="0" applyFont="1" applyFill="1" applyAlignment="1" applyProtection="1">
      <alignment horizontal="justify" vertical="top" wrapText="1"/>
      <protection/>
    </xf>
    <xf numFmtId="0" fontId="10" fillId="0" borderId="0" xfId="0" applyFont="1" applyFill="1" applyAlignment="1" applyProtection="1">
      <alignment horizontal="center" vertical="center" wrapText="1"/>
      <protection locked="0"/>
    </xf>
    <xf numFmtId="49" fontId="11" fillId="0" borderId="17" xfId="53" applyNumberFormat="1" applyFont="1" applyFill="1" applyBorder="1" applyAlignment="1" applyProtection="1">
      <alignment horizontal="center" vertical="center" wrapText="1"/>
      <protection locked="0"/>
    </xf>
    <xf numFmtId="49" fontId="11" fillId="0" borderId="0" xfId="53" applyNumberFormat="1" applyFont="1" applyFill="1" applyBorder="1" applyAlignment="1" applyProtection="1">
      <alignment horizontal="center" vertical="center" wrapText="1"/>
      <protection locked="0"/>
    </xf>
    <xf numFmtId="49" fontId="5" fillId="0" borderId="0" xfId="0" applyNumberFormat="1" applyFont="1" applyFill="1" applyAlignment="1" applyProtection="1">
      <alignment horizontal="center" vertical="center" wrapText="1"/>
      <protection locked="0"/>
    </xf>
    <xf numFmtId="49" fontId="5" fillId="0" borderId="0" xfId="0" applyNumberFormat="1" applyFont="1" applyFill="1" applyBorder="1" applyAlignment="1" applyProtection="1">
      <alignment horizontal="center" vertical="center" wrapText="1"/>
      <protection locked="0"/>
    </xf>
    <xf numFmtId="0" fontId="10" fillId="0" borderId="0" xfId="0" applyFont="1" applyFill="1" applyAlignment="1" applyProtection="1">
      <alignment horizontal="center" vertical="center" wrapText="1"/>
      <protection/>
    </xf>
    <xf numFmtId="49" fontId="13" fillId="0" borderId="0" xfId="0" applyNumberFormat="1" applyFont="1" applyFill="1" applyAlignment="1" applyProtection="1">
      <alignment horizontal="center" vertical="center" wrapText="1"/>
      <protection locked="0"/>
    </xf>
    <xf numFmtId="49" fontId="13" fillId="0" borderId="0" xfId="0" applyNumberFormat="1" applyFont="1" applyFill="1" applyAlignment="1" applyProtection="1">
      <alignment horizontal="justify" vertical="center" wrapText="1"/>
      <protection locked="0"/>
    </xf>
    <xf numFmtId="0" fontId="13" fillId="0" borderId="14" xfId="53" applyNumberFormat="1" applyFont="1" applyFill="1" applyBorder="1" applyAlignment="1" applyProtection="1">
      <alignment horizontal="center" vertical="center" wrapText="1"/>
      <protection locked="0"/>
    </xf>
    <xf numFmtId="0" fontId="10" fillId="0" borderId="14" xfId="0" applyNumberFormat="1" applyFont="1" applyFill="1" applyBorder="1" applyAlignment="1" applyProtection="1">
      <alignment horizontal="center" vertical="center" wrapText="1"/>
      <protection locked="0"/>
    </xf>
    <xf numFmtId="49" fontId="5" fillId="0" borderId="18" xfId="0" applyNumberFormat="1"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xf>
    <xf numFmtId="0" fontId="15" fillId="35" borderId="10" xfId="0" applyFont="1" applyFill="1" applyBorder="1" applyAlignment="1" applyProtection="1">
      <alignment horizontal="center" vertical="center" wrapText="1"/>
      <protection/>
    </xf>
    <xf numFmtId="0" fontId="15" fillId="33" borderId="10" xfId="0" applyFont="1" applyFill="1" applyBorder="1" applyAlignment="1" applyProtection="1">
      <alignment horizontal="left" vertical="center" wrapText="1"/>
      <protection/>
    </xf>
    <xf numFmtId="0" fontId="3" fillId="34" borderId="10" xfId="0" applyFont="1" applyFill="1" applyBorder="1" applyAlignment="1" applyProtection="1">
      <alignment horizontal="left" vertical="center" wrapText="1"/>
      <protection/>
    </xf>
    <xf numFmtId="0" fontId="3" fillId="34" borderId="10" xfId="0" applyFont="1" applyFill="1" applyBorder="1" applyAlignment="1" applyProtection="1">
      <alignment horizontal="center" vertical="center" wrapText="1"/>
      <protection/>
    </xf>
    <xf numFmtId="37" fontId="3" fillId="0" borderId="10" xfId="42" applyNumberFormat="1" applyFont="1" applyFill="1" applyBorder="1" applyAlignment="1" applyProtection="1">
      <alignment horizontal="center" vertical="center" wrapText="1"/>
      <protection/>
    </xf>
    <xf numFmtId="0" fontId="18" fillId="0" borderId="10" xfId="0" applyFont="1" applyFill="1" applyBorder="1" applyAlignment="1" applyProtection="1" quotePrefix="1">
      <alignment horizontal="left" vertical="center" wrapText="1"/>
      <protection/>
    </xf>
    <xf numFmtId="0" fontId="3" fillId="0" borderId="10" xfId="0" applyFont="1" applyFill="1" applyBorder="1" applyAlignment="1" applyProtection="1">
      <alignment vertical="center" wrapText="1"/>
      <protection locked="0"/>
    </xf>
    <xf numFmtId="0" fontId="15" fillId="0" borderId="10"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left" vertical="center" wrapText="1"/>
      <protection/>
    </xf>
    <xf numFmtId="0" fontId="15" fillId="0" borderId="10" xfId="0" applyFont="1" applyFill="1" applyBorder="1" applyAlignment="1" applyProtection="1" quotePrefix="1">
      <alignment horizontal="left" vertical="center" wrapText="1"/>
      <protection/>
    </xf>
    <xf numFmtId="0" fontId="3" fillId="0" borderId="10" xfId="0" applyFont="1" applyFill="1" applyBorder="1" applyAlignment="1" applyProtection="1">
      <alignment horizontal="left" vertical="center" wrapText="1"/>
      <protection locked="0"/>
    </xf>
    <xf numFmtId="0" fontId="63" fillId="36" borderId="15" xfId="0" applyFont="1" applyFill="1" applyBorder="1" applyAlignment="1" applyProtection="1">
      <alignment horizontal="left" vertical="center" wrapText="1"/>
      <protection locked="0"/>
    </xf>
    <xf numFmtId="0" fontId="63" fillId="36" borderId="16" xfId="0" applyFont="1" applyFill="1" applyBorder="1" applyAlignment="1" applyProtection="1">
      <alignment horizontal="left" vertical="center" wrapText="1"/>
      <protection locked="0"/>
    </xf>
    <xf numFmtId="0" fontId="63" fillId="36" borderId="20" xfId="0" applyFont="1" applyFill="1" applyBorder="1" applyAlignment="1" applyProtection="1">
      <alignment horizontal="left" vertical="center" wrapText="1"/>
      <protection locked="0"/>
    </xf>
    <xf numFmtId="0" fontId="3" fillId="0" borderId="15" xfId="0" applyFont="1" applyFill="1" applyBorder="1" applyAlignment="1" applyProtection="1" quotePrefix="1">
      <alignment horizontal="left" vertical="center" wrapText="1"/>
      <protection/>
    </xf>
    <xf numFmtId="0" fontId="3" fillId="0" borderId="16" xfId="0" applyFont="1" applyFill="1" applyBorder="1" applyAlignment="1" applyProtection="1" quotePrefix="1">
      <alignment horizontal="left" vertical="center" wrapText="1"/>
      <protection/>
    </xf>
    <xf numFmtId="0" fontId="3" fillId="0" borderId="20" xfId="0" applyFont="1" applyFill="1" applyBorder="1" applyAlignment="1" applyProtection="1" quotePrefix="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8">
    <dxf>
      <font>
        <b/>
        <i val="0"/>
        <color rgb="FF002060"/>
      </font>
      <fill>
        <patternFill>
          <bgColor theme="7" tint="0.7999799847602844"/>
        </patternFill>
      </fill>
    </dxf>
    <dxf>
      <font>
        <b/>
        <i val="0"/>
      </font>
      <fill>
        <patternFill>
          <bgColor theme="8" tint="0.7999799847602844"/>
        </patternFill>
      </fill>
    </dxf>
    <dxf>
      <font>
        <b/>
        <i val="0"/>
        <color rgb="FFC00000"/>
      </font>
      <fill>
        <patternFill>
          <bgColor theme="7" tint="0.7999799847602844"/>
        </patternFill>
      </fill>
    </dxf>
    <dxf>
      <fill>
        <patternFill>
          <bgColor theme="9" tint="0.7999799847602844"/>
        </patternFill>
      </fill>
    </dxf>
    <dxf>
      <fill>
        <patternFill>
          <bgColor theme="8" tint="0.7999799847602844"/>
        </patternFill>
      </fill>
    </dxf>
    <dxf>
      <fill>
        <patternFill>
          <bgColor theme="9" tint="0.7999799847602844"/>
        </patternFill>
      </fill>
    </dxf>
    <dxf>
      <fill>
        <patternFill>
          <bgColor theme="8" tint="0.7999799847602844"/>
        </patternFill>
      </fill>
    </dxf>
    <dxf>
      <fill>
        <patternFill>
          <bgColor theme="9" tint="0.7999799847602844"/>
        </patternFill>
      </fill>
    </dxf>
    <dxf>
      <fill>
        <patternFill>
          <bgColor theme="8" tint="0.7999799847602844"/>
        </patternFill>
      </fill>
    </dxf>
    <dxf>
      <fill>
        <patternFill>
          <bgColor theme="9" tint="0.7999799847602844"/>
        </patternFill>
      </fill>
    </dxf>
    <dxf>
      <fill>
        <patternFill>
          <bgColor theme="8" tint="0.7999799847602844"/>
        </patternFill>
      </fill>
    </dxf>
    <dxf>
      <fill>
        <patternFill>
          <bgColor theme="9" tint="0.7999799847602844"/>
        </patternFill>
      </fill>
    </dxf>
    <dxf>
      <fill>
        <patternFill>
          <bgColor theme="8" tint="0.7999799847602844"/>
        </patternFill>
      </fill>
    </dxf>
    <dxf>
      <font>
        <b/>
        <i val="0"/>
        <color rgb="FFC00000"/>
      </font>
      <fill>
        <patternFill>
          <bgColor theme="7" tint="0.7999799847602844"/>
        </patternFill>
      </fill>
    </dxf>
    <dxf>
      <font>
        <color rgb="FFC00000"/>
      </font>
      <fill>
        <patternFill>
          <bgColor theme="9" tint="0.7999799847602844"/>
        </patternFill>
      </fill>
    </dxf>
    <dxf>
      <font>
        <color rgb="FFC00000"/>
      </font>
      <fill>
        <patternFill>
          <bgColor theme="8" tint="0.7999799847602844"/>
        </patternFill>
      </fill>
    </dxf>
    <dxf>
      <font>
        <b/>
        <i val="0"/>
        <color rgb="FF7030A0"/>
      </font>
      <fill>
        <patternFill>
          <bgColor theme="5" tint="0.7999799847602844"/>
        </patternFill>
      </fill>
    </dxf>
    <dxf>
      <font>
        <b/>
        <i val="0"/>
        <color rgb="FF002060"/>
      </font>
      <fill>
        <patternFill>
          <bgColor theme="9" tint="0.7999799847602844"/>
        </patternFill>
      </fill>
    </dxf>
    <dxf>
      <font>
        <b/>
        <i val="0"/>
        <color rgb="FF002060"/>
      </font>
      <fill>
        <patternFill>
          <bgColor theme="9" tint="0.7999799847602844"/>
        </patternFill>
      </fill>
    </dxf>
    <dxf>
      <font>
        <b/>
        <i val="0"/>
        <color rgb="FFC00000"/>
      </font>
      <fill>
        <patternFill>
          <bgColor theme="8" tint="0.7999799847602844"/>
        </patternFill>
      </fill>
    </dxf>
    <dxf>
      <font>
        <b/>
        <i val="0"/>
        <color rgb="FFC00000"/>
      </font>
      <fill>
        <patternFill>
          <bgColor theme="8" tint="0.7999799847602844"/>
        </patternFill>
      </fill>
      <border/>
    </dxf>
    <dxf>
      <font>
        <b/>
        <i val="0"/>
        <color rgb="FF002060"/>
      </font>
      <fill>
        <patternFill>
          <bgColor theme="9" tint="0.7999799847602844"/>
        </patternFill>
      </fill>
      <border/>
    </dxf>
    <dxf>
      <font>
        <b/>
        <i val="0"/>
        <color rgb="FF7030A0"/>
      </font>
      <fill>
        <patternFill>
          <bgColor theme="5" tint="0.7999799847602844"/>
        </patternFill>
      </fill>
      <border/>
    </dxf>
    <dxf>
      <font>
        <color rgb="FFC00000"/>
      </font>
      <fill>
        <patternFill>
          <bgColor theme="8" tint="0.7999799847602844"/>
        </patternFill>
      </fill>
      <border/>
    </dxf>
    <dxf>
      <font>
        <color rgb="FFC00000"/>
      </font>
      <fill>
        <patternFill>
          <bgColor theme="9" tint="0.7999799847602844"/>
        </patternFill>
      </fill>
      <border/>
    </dxf>
    <dxf>
      <font>
        <b/>
        <i val="0"/>
        <color rgb="FFC00000"/>
      </font>
      <fill>
        <patternFill>
          <bgColor theme="7" tint="0.7999799847602844"/>
        </patternFill>
      </fill>
      <border/>
    </dxf>
    <dxf>
      <font>
        <b/>
        <i val="0"/>
      </font>
      <fill>
        <patternFill>
          <bgColor theme="8" tint="0.7999799847602844"/>
        </patternFill>
      </fill>
      <border/>
    </dxf>
    <dxf>
      <font>
        <b/>
        <i val="0"/>
        <color rgb="FF002060"/>
      </font>
      <fill>
        <patternFill>
          <bgColor theme="7"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7"/>
  <sheetViews>
    <sheetView tabSelected="1" view="pageLayout" workbookViewId="0" topLeftCell="A1">
      <selection activeCell="B61" sqref="B61:D61"/>
    </sheetView>
  </sheetViews>
  <sheetFormatPr defaultColWidth="8.8515625" defaultRowHeight="15"/>
  <cols>
    <col min="1" max="1" width="5.140625" style="1" customWidth="1"/>
    <col min="2" max="2" width="11.421875" style="1" customWidth="1"/>
    <col min="3" max="3" width="5.7109375" style="1" customWidth="1"/>
    <col min="4" max="4" width="4.00390625" style="1" customWidth="1"/>
    <col min="5" max="5" width="5.7109375" style="1" customWidth="1"/>
    <col min="6" max="6" width="10.00390625" style="1" customWidth="1"/>
    <col min="7" max="7" width="11.7109375" style="1" customWidth="1"/>
    <col min="8" max="8" width="4.28125" style="1" customWidth="1"/>
    <col min="9" max="9" width="10.57421875" style="1" customWidth="1"/>
    <col min="10" max="10" width="4.00390625" style="1" customWidth="1"/>
    <col min="11" max="11" width="3.28125" style="1" customWidth="1"/>
    <col min="12" max="12" width="4.00390625" style="1" customWidth="1"/>
    <col min="13" max="13" width="12.8515625" style="1" customWidth="1"/>
    <col min="14" max="16384" width="8.8515625" style="1" customWidth="1"/>
  </cols>
  <sheetData>
    <row r="1" spans="1:13" ht="38.25" customHeight="1">
      <c r="A1" s="51" t="str">
        <f>"CHƯƠNG TRÌNH THỬ NGHIỆM THÀNH THẠO THÁNG 9 NĂM 2022"</f>
        <v>CHƯƠNG TRÌNH THỬ NGHIỆM THÀNH THẠO THÁNG 9 NĂM 2022</v>
      </c>
      <c r="B1" s="51"/>
      <c r="C1" s="51"/>
      <c r="D1" s="51"/>
      <c r="E1" s="51"/>
      <c r="F1" s="51"/>
      <c r="G1" s="51"/>
      <c r="H1" s="51"/>
      <c r="I1" s="51"/>
      <c r="J1" s="51"/>
      <c r="K1" s="51"/>
      <c r="L1" s="51"/>
      <c r="M1" s="51"/>
    </row>
    <row r="2" spans="1:13" ht="24.75" customHeight="1">
      <c r="A2" s="55" t="s">
        <v>117</v>
      </c>
      <c r="B2" s="55"/>
      <c r="C2" s="55"/>
      <c r="D2" s="55"/>
      <c r="E2" s="55"/>
      <c r="F2" s="55"/>
      <c r="G2" s="55"/>
      <c r="H2" s="55"/>
      <c r="I2" s="55"/>
      <c r="J2" s="55"/>
      <c r="K2" s="55"/>
      <c r="L2" s="55"/>
      <c r="M2" s="55"/>
    </row>
    <row r="3" spans="1:13" ht="24.75" customHeight="1" thickBot="1">
      <c r="A3" s="2" t="s">
        <v>0</v>
      </c>
      <c r="B3" s="54" t="s">
        <v>1</v>
      </c>
      <c r="C3" s="54"/>
      <c r="D3" s="54"/>
      <c r="E3" s="54"/>
      <c r="F3" s="54"/>
      <c r="G3" s="54"/>
      <c r="H3" s="54"/>
      <c r="I3" s="54"/>
      <c r="J3" s="54"/>
      <c r="K3" s="54"/>
      <c r="L3" s="54"/>
      <c r="M3" s="54"/>
    </row>
    <row r="4" spans="1:13" ht="51" customHeight="1" thickBot="1">
      <c r="A4" s="3">
        <v>1</v>
      </c>
      <c r="B4" s="52" t="s">
        <v>21</v>
      </c>
      <c r="C4" s="53"/>
      <c r="D4" s="36"/>
      <c r="E4" s="37"/>
      <c r="F4" s="37"/>
      <c r="G4" s="37"/>
      <c r="H4" s="37"/>
      <c r="I4" s="37"/>
      <c r="J4" s="37"/>
      <c r="K4" s="37"/>
      <c r="L4" s="37"/>
      <c r="M4" s="37"/>
    </row>
    <row r="5" spans="1:13" ht="50.25" customHeight="1" thickBot="1">
      <c r="A5" s="3">
        <v>2</v>
      </c>
      <c r="B5" s="52" t="s">
        <v>22</v>
      </c>
      <c r="C5" s="53"/>
      <c r="D5" s="38"/>
      <c r="E5" s="37"/>
      <c r="F5" s="37"/>
      <c r="G5" s="37"/>
      <c r="H5" s="37"/>
      <c r="I5" s="37"/>
      <c r="J5" s="37"/>
      <c r="K5" s="37"/>
      <c r="L5" s="37"/>
      <c r="M5" s="37"/>
    </row>
    <row r="6" spans="1:13" ht="54" customHeight="1" thickBot="1">
      <c r="A6" s="3">
        <v>3</v>
      </c>
      <c r="B6" s="52" t="s">
        <v>23</v>
      </c>
      <c r="C6" s="53"/>
      <c r="D6" s="36"/>
      <c r="E6" s="37"/>
      <c r="F6" s="37"/>
      <c r="G6" s="37"/>
      <c r="H6" s="37"/>
      <c r="I6" s="37"/>
      <c r="J6" s="37"/>
      <c r="K6" s="37"/>
      <c r="L6" s="37"/>
      <c r="M6" s="37"/>
    </row>
    <row r="7" spans="1:13" ht="21" customHeight="1">
      <c r="A7" s="3">
        <v>4</v>
      </c>
      <c r="B7" s="4" t="s">
        <v>24</v>
      </c>
      <c r="C7" s="71"/>
      <c r="D7" s="71"/>
      <c r="E7" s="71"/>
      <c r="F7" s="71"/>
      <c r="G7" s="71"/>
      <c r="H7" s="5">
        <v>5</v>
      </c>
      <c r="I7" s="4" t="s">
        <v>28</v>
      </c>
      <c r="J7" s="46"/>
      <c r="K7" s="46"/>
      <c r="L7" s="46"/>
      <c r="M7" s="46"/>
    </row>
    <row r="8" spans="1:13" ht="21" customHeight="1">
      <c r="A8" s="3">
        <v>6</v>
      </c>
      <c r="B8" s="39" t="s">
        <v>25</v>
      </c>
      <c r="C8" s="39"/>
      <c r="D8" s="39"/>
      <c r="E8" s="39"/>
      <c r="F8" s="39"/>
      <c r="G8" s="39"/>
      <c r="H8" s="39"/>
      <c r="I8" s="39"/>
      <c r="J8" s="39"/>
      <c r="K8" s="39"/>
      <c r="L8" s="39"/>
      <c r="M8" s="39"/>
    </row>
    <row r="9" spans="1:13" ht="27.75" customHeight="1">
      <c r="A9" s="3">
        <v>6.1</v>
      </c>
      <c r="B9" s="72" t="s">
        <v>26</v>
      </c>
      <c r="C9" s="72"/>
      <c r="D9" s="67"/>
      <c r="E9" s="67"/>
      <c r="F9" s="67"/>
      <c r="G9" s="67"/>
      <c r="H9" s="67"/>
      <c r="I9" s="3" t="s">
        <v>29</v>
      </c>
      <c r="J9" s="49"/>
      <c r="K9" s="49"/>
      <c r="L9" s="49"/>
      <c r="M9" s="49"/>
    </row>
    <row r="10" spans="1:13" ht="21" customHeight="1">
      <c r="A10" s="9"/>
      <c r="B10" s="4" t="s">
        <v>27</v>
      </c>
      <c r="C10" s="68"/>
      <c r="D10" s="69"/>
      <c r="E10" s="69"/>
      <c r="F10" s="69"/>
      <c r="G10" s="69"/>
      <c r="H10" s="69"/>
      <c r="I10" s="3" t="s">
        <v>24</v>
      </c>
      <c r="J10" s="70"/>
      <c r="K10" s="70"/>
      <c r="L10" s="70"/>
      <c r="M10" s="70"/>
    </row>
    <row r="11" spans="1:13" ht="27.75" customHeight="1">
      <c r="A11" s="3">
        <v>6.2</v>
      </c>
      <c r="B11" s="72" t="s">
        <v>30</v>
      </c>
      <c r="C11" s="72"/>
      <c r="D11" s="67"/>
      <c r="E11" s="67"/>
      <c r="F11" s="67"/>
      <c r="G11" s="67"/>
      <c r="H11" s="67"/>
      <c r="I11" s="3" t="s">
        <v>29</v>
      </c>
      <c r="J11" s="49"/>
      <c r="K11" s="49"/>
      <c r="L11" s="49"/>
      <c r="M11" s="49"/>
    </row>
    <row r="12" spans="1:13" ht="21" customHeight="1" thickBot="1">
      <c r="A12" s="9"/>
      <c r="B12" s="4" t="s">
        <v>27</v>
      </c>
      <c r="C12" s="68"/>
      <c r="D12" s="69"/>
      <c r="E12" s="69"/>
      <c r="F12" s="69"/>
      <c r="G12" s="69"/>
      <c r="H12" s="69"/>
      <c r="I12" s="3" t="s">
        <v>24</v>
      </c>
      <c r="J12" s="77"/>
      <c r="K12" s="77"/>
      <c r="L12" s="77"/>
      <c r="M12" s="77"/>
    </row>
    <row r="13" spans="1:13" ht="64.5" customHeight="1">
      <c r="A13" s="3">
        <v>7</v>
      </c>
      <c r="B13" s="40" t="s">
        <v>31</v>
      </c>
      <c r="C13" s="40"/>
      <c r="D13" s="75" t="str">
        <f>IF(D6="","nhập địa chỉ","Như địa chỉ tại mục 3")</f>
        <v>nhập địa chỉ</v>
      </c>
      <c r="E13" s="76"/>
      <c r="F13" s="76"/>
      <c r="G13" s="76"/>
      <c r="H13" s="76"/>
      <c r="I13" s="76"/>
      <c r="J13" s="76"/>
      <c r="K13" s="76"/>
      <c r="L13" s="76"/>
      <c r="M13" s="76"/>
    </row>
    <row r="14" spans="1:13" ht="21" customHeight="1">
      <c r="A14" s="2" t="s">
        <v>2</v>
      </c>
      <c r="B14" s="54" t="s">
        <v>32</v>
      </c>
      <c r="C14" s="54"/>
      <c r="D14" s="54"/>
      <c r="E14" s="54"/>
      <c r="F14" s="54"/>
      <c r="G14" s="54"/>
      <c r="H14" s="54"/>
      <c r="I14" s="54"/>
      <c r="J14" s="54"/>
      <c r="K14" s="54"/>
      <c r="L14" s="54"/>
      <c r="M14" s="54"/>
    </row>
    <row r="15" spans="1:13" ht="21" customHeight="1">
      <c r="A15" s="3">
        <v>8</v>
      </c>
      <c r="B15" s="39" t="s">
        <v>33</v>
      </c>
      <c r="C15" s="39"/>
      <c r="D15" s="39"/>
      <c r="E15" s="39"/>
      <c r="F15" s="39"/>
      <c r="G15" s="39"/>
      <c r="H15" s="39"/>
      <c r="I15" s="39"/>
      <c r="J15" s="39"/>
      <c r="K15" s="39"/>
      <c r="L15" s="39"/>
      <c r="M15" s="39"/>
    </row>
    <row r="16" spans="1:12" ht="27.75" customHeight="1">
      <c r="A16" s="40" t="s">
        <v>40</v>
      </c>
      <c r="B16" s="40"/>
      <c r="C16" s="40"/>
      <c r="D16" s="40"/>
      <c r="E16" s="11"/>
      <c r="F16" s="47" t="s">
        <v>3</v>
      </c>
      <c r="G16" s="41"/>
      <c r="H16" s="12"/>
      <c r="I16" s="40" t="s">
        <v>53</v>
      </c>
      <c r="J16" s="40"/>
      <c r="K16" s="40"/>
      <c r="L16" s="40"/>
    </row>
    <row r="17" spans="1:13" ht="21" customHeight="1">
      <c r="A17" s="40" t="s">
        <v>34</v>
      </c>
      <c r="B17" s="40"/>
      <c r="C17" s="40"/>
      <c r="D17" s="3" t="s">
        <v>41</v>
      </c>
      <c r="E17" s="11"/>
      <c r="F17" s="47" t="s">
        <v>4</v>
      </c>
      <c r="G17" s="41"/>
      <c r="I17" s="40" t="s">
        <v>54</v>
      </c>
      <c r="J17" s="40"/>
      <c r="K17" s="40"/>
      <c r="L17" s="40"/>
      <c r="M17" s="13"/>
    </row>
    <row r="18" spans="1:13" ht="30.75" customHeight="1">
      <c r="A18" s="40" t="s">
        <v>42</v>
      </c>
      <c r="B18" s="40"/>
      <c r="C18" s="40"/>
      <c r="D18" s="74"/>
      <c r="E18" s="74"/>
      <c r="F18" s="74"/>
      <c r="G18" s="74"/>
      <c r="H18" s="74"/>
      <c r="I18" s="74"/>
      <c r="J18" s="74"/>
      <c r="K18" s="74"/>
      <c r="L18" s="74"/>
      <c r="M18" s="74"/>
    </row>
    <row r="19" spans="1:13" ht="21" customHeight="1">
      <c r="A19" s="3">
        <v>9</v>
      </c>
      <c r="B19" s="39" t="s">
        <v>35</v>
      </c>
      <c r="C19" s="39"/>
      <c r="D19" s="39"/>
      <c r="E19" s="39"/>
      <c r="F19" s="39"/>
      <c r="G19" s="39"/>
      <c r="H19" s="39"/>
      <c r="I19" s="39"/>
      <c r="J19" s="39"/>
      <c r="K19" s="39"/>
      <c r="L19" s="39"/>
      <c r="M19" s="39"/>
    </row>
    <row r="20" spans="1:13" ht="56.25" customHeight="1">
      <c r="A20" s="47" t="s">
        <v>36</v>
      </c>
      <c r="B20" s="47"/>
      <c r="C20" s="47"/>
      <c r="D20" s="47"/>
      <c r="E20" s="73">
        <f>IF(COUNTA(D4)=0,"",D4)</f>
      </c>
      <c r="F20" s="73"/>
      <c r="G20" s="73"/>
      <c r="H20" s="73"/>
      <c r="I20" s="73"/>
      <c r="J20" s="73"/>
      <c r="K20" s="73"/>
      <c r="L20" s="73"/>
      <c r="M20" s="73"/>
    </row>
    <row r="21" spans="1:13" ht="39" customHeight="1" thickBot="1">
      <c r="A21" s="47" t="s">
        <v>5</v>
      </c>
      <c r="B21" s="47"/>
      <c r="C21" s="47"/>
      <c r="D21" s="47"/>
      <c r="E21" s="73"/>
      <c r="F21" s="73"/>
      <c r="G21" s="73"/>
      <c r="H21" s="73"/>
      <c r="I21" s="73"/>
      <c r="J21" s="73"/>
      <c r="K21" s="73"/>
      <c r="L21" s="73"/>
      <c r="M21" s="73"/>
    </row>
    <row r="22" spans="1:13" ht="21" customHeight="1" thickBot="1">
      <c r="A22" s="40" t="s">
        <v>37</v>
      </c>
      <c r="B22" s="40"/>
      <c r="C22" s="40"/>
      <c r="D22" s="41"/>
      <c r="E22" s="44"/>
      <c r="F22" s="45"/>
      <c r="G22" s="45"/>
      <c r="H22" s="45"/>
      <c r="I22" s="45"/>
      <c r="J22" s="45"/>
      <c r="K22" s="45"/>
      <c r="L22" s="45"/>
      <c r="M22" s="45"/>
    </row>
    <row r="23" spans="1:13" ht="31.5" customHeight="1">
      <c r="A23" s="40" t="s">
        <v>38</v>
      </c>
      <c r="B23" s="40"/>
      <c r="C23" s="40"/>
      <c r="D23" s="40"/>
      <c r="E23" s="46"/>
      <c r="F23" s="46"/>
      <c r="G23" s="46"/>
      <c r="H23" s="46"/>
      <c r="I23" s="46"/>
      <c r="J23" s="46"/>
      <c r="K23" s="46"/>
      <c r="L23" s="46"/>
      <c r="M23" s="46"/>
    </row>
    <row r="24" spans="1:13" ht="21" customHeight="1">
      <c r="A24" s="6" t="s">
        <v>115</v>
      </c>
      <c r="B24" s="42" t="s">
        <v>39</v>
      </c>
      <c r="C24" s="42"/>
      <c r="D24" s="42"/>
      <c r="E24" s="42"/>
      <c r="F24" s="42"/>
      <c r="G24" s="42"/>
      <c r="H24" s="42"/>
      <c r="I24" s="42"/>
      <c r="J24" s="42"/>
      <c r="K24" s="42"/>
      <c r="L24" s="42"/>
      <c r="M24" s="42"/>
    </row>
    <row r="25" spans="1:13" ht="34.5" customHeight="1">
      <c r="A25" s="43" t="s">
        <v>116</v>
      </c>
      <c r="B25" s="43"/>
      <c r="C25" s="43"/>
      <c r="D25" s="43"/>
      <c r="E25" s="43"/>
      <c r="F25" s="43"/>
      <c r="G25" s="43"/>
      <c r="H25" s="43"/>
      <c r="I25" s="43"/>
      <c r="J25" s="43"/>
      <c r="K25" s="43"/>
      <c r="L25" s="43"/>
      <c r="M25" s="43"/>
    </row>
    <row r="26" spans="1:13" ht="13.5" customHeight="1">
      <c r="A26" s="78"/>
      <c r="B26" s="78"/>
      <c r="C26" s="78"/>
      <c r="D26" s="78"/>
      <c r="E26" s="78"/>
      <c r="F26" s="78"/>
      <c r="G26" s="78"/>
      <c r="H26" s="78"/>
      <c r="I26" s="78"/>
      <c r="J26" s="78"/>
      <c r="K26" s="78"/>
      <c r="L26" s="78"/>
      <c r="M26" s="78"/>
    </row>
    <row r="27" spans="1:13" ht="56.25" customHeight="1">
      <c r="A27" s="19" t="s">
        <v>102</v>
      </c>
      <c r="B27" s="79" t="s">
        <v>103</v>
      </c>
      <c r="C27" s="79"/>
      <c r="D27" s="79"/>
      <c r="E27" s="79" t="s">
        <v>104</v>
      </c>
      <c r="F27" s="79"/>
      <c r="G27" s="79"/>
      <c r="H27" s="79"/>
      <c r="I27" s="79" t="s">
        <v>105</v>
      </c>
      <c r="J27" s="79"/>
      <c r="K27" s="79"/>
      <c r="L27" s="79"/>
      <c r="M27" s="19" t="s">
        <v>49</v>
      </c>
    </row>
    <row r="28" spans="1:13" ht="27.75" customHeight="1">
      <c r="A28" s="10" t="s">
        <v>50</v>
      </c>
      <c r="B28" s="80" t="s">
        <v>64</v>
      </c>
      <c r="C28" s="80"/>
      <c r="D28" s="80"/>
      <c r="E28" s="80"/>
      <c r="F28" s="80"/>
      <c r="G28" s="80"/>
      <c r="H28" s="80"/>
      <c r="I28" s="80"/>
      <c r="J28" s="80"/>
      <c r="K28" s="80"/>
      <c r="L28" s="80"/>
      <c r="M28" s="80"/>
    </row>
    <row r="29" spans="1:13" ht="27.75" customHeight="1">
      <c r="A29" s="17">
        <v>1</v>
      </c>
      <c r="B29" s="50" t="s">
        <v>52</v>
      </c>
      <c r="C29" s="50"/>
      <c r="D29" s="50"/>
      <c r="E29" s="81" t="s">
        <v>65</v>
      </c>
      <c r="F29" s="81"/>
      <c r="G29" s="81"/>
      <c r="H29" s="25" t="b">
        <v>0</v>
      </c>
      <c r="I29" s="27">
        <v>2500000</v>
      </c>
      <c r="J29" s="27"/>
      <c r="K29" s="27"/>
      <c r="L29" s="27"/>
      <c r="M29" s="18">
        <f>IF(COUNTIF(H29,"TRUE")=0,"",2500000)</f>
      </c>
    </row>
    <row r="30" spans="1:13" ht="27.75" customHeight="1">
      <c r="A30" s="17">
        <v>2</v>
      </c>
      <c r="B30" s="50" t="s">
        <v>52</v>
      </c>
      <c r="C30" s="50"/>
      <c r="D30" s="50"/>
      <c r="E30" s="33" t="s">
        <v>94</v>
      </c>
      <c r="F30" s="33"/>
      <c r="G30" s="33"/>
      <c r="H30" s="25" t="b">
        <v>0</v>
      </c>
      <c r="I30" s="27">
        <v>2500000</v>
      </c>
      <c r="J30" s="27"/>
      <c r="K30" s="27"/>
      <c r="L30" s="27"/>
      <c r="M30" s="18">
        <f>IF(COUNTIF(H30,"TRUE")=0,"",2500000)</f>
      </c>
    </row>
    <row r="31" spans="1:13" ht="25.5" customHeight="1">
      <c r="A31" s="26">
        <v>3</v>
      </c>
      <c r="B31" s="50" t="s">
        <v>66</v>
      </c>
      <c r="C31" s="50"/>
      <c r="D31" s="50"/>
      <c r="E31" s="88" t="s">
        <v>98</v>
      </c>
      <c r="F31" s="33"/>
      <c r="G31" s="33"/>
      <c r="H31" s="33"/>
      <c r="I31" s="27">
        <v>3000000</v>
      </c>
      <c r="J31" s="27"/>
      <c r="K31" s="27"/>
      <c r="L31" s="27"/>
      <c r="M31" s="83">
        <f>IF(COUNTIF(H32:H33,"TRUE")=0,"",3000000)</f>
      </c>
    </row>
    <row r="32" spans="1:13" ht="25.5" customHeight="1">
      <c r="A32" s="26"/>
      <c r="B32" s="50"/>
      <c r="C32" s="50"/>
      <c r="D32" s="50"/>
      <c r="E32" s="14">
        <v>3.1</v>
      </c>
      <c r="F32" s="33" t="s">
        <v>70</v>
      </c>
      <c r="G32" s="33"/>
      <c r="H32" s="25" t="b">
        <v>0</v>
      </c>
      <c r="I32" s="27"/>
      <c r="J32" s="27"/>
      <c r="K32" s="27"/>
      <c r="L32" s="27"/>
      <c r="M32" s="83"/>
    </row>
    <row r="33" spans="1:13" ht="25.5" customHeight="1">
      <c r="A33" s="26"/>
      <c r="B33" s="50"/>
      <c r="C33" s="50"/>
      <c r="D33" s="50"/>
      <c r="E33" s="14">
        <v>3.2</v>
      </c>
      <c r="F33" s="33" t="s">
        <v>69</v>
      </c>
      <c r="G33" s="33"/>
      <c r="H33" s="25" t="b">
        <v>0</v>
      </c>
      <c r="I33" s="27"/>
      <c r="J33" s="27"/>
      <c r="K33" s="27"/>
      <c r="L33" s="27"/>
      <c r="M33" s="83"/>
    </row>
    <row r="34" spans="1:13" ht="27.75" customHeight="1">
      <c r="A34" s="17">
        <v>4</v>
      </c>
      <c r="B34" s="50" t="s">
        <v>67</v>
      </c>
      <c r="C34" s="50"/>
      <c r="D34" s="50"/>
      <c r="E34" s="93" t="s">
        <v>68</v>
      </c>
      <c r="F34" s="94"/>
      <c r="G34" s="95"/>
      <c r="H34" s="22" t="b">
        <v>0</v>
      </c>
      <c r="I34" s="27">
        <v>2500000</v>
      </c>
      <c r="J34" s="27"/>
      <c r="K34" s="27"/>
      <c r="L34" s="27"/>
      <c r="M34" s="21">
        <f>IF(COUNTIF(H34,"TRUE")=0,"",2500000)</f>
      </c>
    </row>
    <row r="35" spans="1:13" ht="27.75" customHeight="1">
      <c r="A35" s="26">
        <v>5</v>
      </c>
      <c r="B35" s="50" t="s">
        <v>71</v>
      </c>
      <c r="C35" s="50"/>
      <c r="D35" s="50"/>
      <c r="E35" s="88" t="s">
        <v>59</v>
      </c>
      <c r="F35" s="88"/>
      <c r="G35" s="88"/>
      <c r="H35" s="88"/>
      <c r="I35" s="27" t="s">
        <v>89</v>
      </c>
      <c r="J35" s="27"/>
      <c r="K35" s="27"/>
      <c r="L35" s="27"/>
      <c r="M35" s="35">
        <f>IF(COUNTIF(H36:H39,"TRUE")=0,"",IF(COUNTIF(H36:H39,"TRUE")&gt;2,3000000+(COUNTIF(H36:H39,"TRUE")-2)*500000,3000000))</f>
      </c>
    </row>
    <row r="36" spans="1:13" ht="25.5" customHeight="1">
      <c r="A36" s="26"/>
      <c r="B36" s="50"/>
      <c r="C36" s="50"/>
      <c r="D36" s="50"/>
      <c r="E36" s="14" t="s">
        <v>111</v>
      </c>
      <c r="F36" s="33" t="s">
        <v>60</v>
      </c>
      <c r="G36" s="33"/>
      <c r="H36" s="25" t="b">
        <v>0</v>
      </c>
      <c r="I36" s="27"/>
      <c r="J36" s="27"/>
      <c r="K36" s="27"/>
      <c r="L36" s="27"/>
      <c r="M36" s="35"/>
    </row>
    <row r="37" spans="1:13" ht="25.5" customHeight="1">
      <c r="A37" s="26"/>
      <c r="B37" s="50"/>
      <c r="C37" s="50"/>
      <c r="D37" s="50"/>
      <c r="E37" s="14" t="s">
        <v>112</v>
      </c>
      <c r="F37" s="33" t="s">
        <v>61</v>
      </c>
      <c r="G37" s="33"/>
      <c r="H37" s="25" t="b">
        <v>0</v>
      </c>
      <c r="I37" s="27"/>
      <c r="J37" s="27"/>
      <c r="K37" s="27"/>
      <c r="L37" s="27"/>
      <c r="M37" s="35"/>
    </row>
    <row r="38" spans="1:13" ht="25.5" customHeight="1">
      <c r="A38" s="26"/>
      <c r="B38" s="50"/>
      <c r="C38" s="50"/>
      <c r="D38" s="50"/>
      <c r="E38" s="14" t="s">
        <v>113</v>
      </c>
      <c r="F38" s="33" t="s">
        <v>62</v>
      </c>
      <c r="G38" s="33"/>
      <c r="H38" s="25" t="b">
        <v>0</v>
      </c>
      <c r="I38" s="27"/>
      <c r="J38" s="27"/>
      <c r="K38" s="27"/>
      <c r="L38" s="27"/>
      <c r="M38" s="35"/>
    </row>
    <row r="39" spans="1:13" ht="25.5" customHeight="1">
      <c r="A39" s="26"/>
      <c r="B39" s="50"/>
      <c r="C39" s="50"/>
      <c r="D39" s="50"/>
      <c r="E39" s="14" t="s">
        <v>114</v>
      </c>
      <c r="F39" s="89" t="s">
        <v>63</v>
      </c>
      <c r="G39" s="89"/>
      <c r="H39" s="25" t="b">
        <v>0</v>
      </c>
      <c r="I39" s="27"/>
      <c r="J39" s="27"/>
      <c r="K39" s="27"/>
      <c r="L39" s="27"/>
      <c r="M39" s="35"/>
    </row>
    <row r="40" spans="1:13" ht="27.75" customHeight="1">
      <c r="A40" s="23" t="s">
        <v>51</v>
      </c>
      <c r="B40" s="34" t="s">
        <v>72</v>
      </c>
      <c r="C40" s="34"/>
      <c r="D40" s="34"/>
      <c r="E40" s="34"/>
      <c r="F40" s="34"/>
      <c r="G40" s="34"/>
      <c r="H40" s="34"/>
      <c r="I40" s="34"/>
      <c r="J40" s="34"/>
      <c r="K40" s="34"/>
      <c r="L40" s="34"/>
      <c r="M40" s="34"/>
    </row>
    <row r="41" spans="1:13" ht="25.5" customHeight="1">
      <c r="A41" s="82">
        <v>6</v>
      </c>
      <c r="B41" s="81" t="s">
        <v>74</v>
      </c>
      <c r="C41" s="81"/>
      <c r="D41" s="81"/>
      <c r="E41" s="16">
        <v>6.1</v>
      </c>
      <c r="F41" s="32" t="s">
        <v>77</v>
      </c>
      <c r="G41" s="32"/>
      <c r="H41" s="25" t="b">
        <v>0</v>
      </c>
      <c r="I41" s="28" t="s">
        <v>90</v>
      </c>
      <c r="J41" s="28"/>
      <c r="K41" s="28"/>
      <c r="L41" s="28"/>
      <c r="M41" s="35">
        <f>IF(COUNTIF(H41:H44,"TRUE")=0,"",IF(COUNTIF(H41:H44,"TRUE")&gt;2,2000000+(COUNTIF(H41:H44,"TRUE")-2)*200000,2000000))</f>
      </c>
    </row>
    <row r="42" spans="1:13" ht="25.5" customHeight="1">
      <c r="A42" s="82"/>
      <c r="B42" s="81"/>
      <c r="C42" s="81"/>
      <c r="D42" s="81"/>
      <c r="E42" s="16">
        <v>6.2</v>
      </c>
      <c r="F42" s="32" t="s">
        <v>78</v>
      </c>
      <c r="G42" s="32"/>
      <c r="H42" s="25" t="b">
        <v>0</v>
      </c>
      <c r="I42" s="28"/>
      <c r="J42" s="28"/>
      <c r="K42" s="28"/>
      <c r="L42" s="28"/>
      <c r="M42" s="35"/>
    </row>
    <row r="43" spans="1:13" ht="25.5" customHeight="1">
      <c r="A43" s="82"/>
      <c r="B43" s="81"/>
      <c r="C43" s="81"/>
      <c r="D43" s="81"/>
      <c r="E43" s="16">
        <v>6.3</v>
      </c>
      <c r="F43" s="32" t="s">
        <v>79</v>
      </c>
      <c r="G43" s="32"/>
      <c r="H43" s="25" t="b">
        <v>0</v>
      </c>
      <c r="I43" s="28"/>
      <c r="J43" s="28"/>
      <c r="K43" s="28"/>
      <c r="L43" s="28"/>
      <c r="M43" s="35"/>
    </row>
    <row r="44" spans="1:13" ht="25.5" customHeight="1">
      <c r="A44" s="82"/>
      <c r="B44" s="81"/>
      <c r="C44" s="81"/>
      <c r="D44" s="81"/>
      <c r="E44" s="20">
        <v>6.4</v>
      </c>
      <c r="F44" s="85" t="s">
        <v>80</v>
      </c>
      <c r="G44" s="85"/>
      <c r="H44" s="25" t="b">
        <v>0</v>
      </c>
      <c r="I44" s="28"/>
      <c r="J44" s="28"/>
      <c r="K44" s="28"/>
      <c r="L44" s="28"/>
      <c r="M44" s="35"/>
    </row>
    <row r="45" spans="1:13" ht="27.75" customHeight="1">
      <c r="A45" s="26">
        <v>7</v>
      </c>
      <c r="B45" s="50" t="s">
        <v>74</v>
      </c>
      <c r="C45" s="50"/>
      <c r="D45" s="50"/>
      <c r="E45" s="86" t="s">
        <v>81</v>
      </c>
      <c r="F45" s="86"/>
      <c r="G45" s="86"/>
      <c r="H45" s="86"/>
      <c r="I45" s="27" t="s">
        <v>93</v>
      </c>
      <c r="J45" s="27"/>
      <c r="K45" s="27"/>
      <c r="L45" s="27"/>
      <c r="M45" s="83">
        <f>IF(COUNTIF(H46:H50,"TRUE")=0,"",IF(COUNTIF(H46:H50,"TRUE")&gt;2,2000000+(COUNTIF(H46:H50,"TRUE")-2)*200000,2000000))</f>
      </c>
    </row>
    <row r="46" spans="1:17" ht="25.5" customHeight="1">
      <c r="A46" s="26"/>
      <c r="B46" s="50"/>
      <c r="C46" s="50"/>
      <c r="D46" s="50"/>
      <c r="E46" s="14">
        <v>7.1</v>
      </c>
      <c r="F46" s="33" t="s">
        <v>106</v>
      </c>
      <c r="G46" s="33"/>
      <c r="H46" s="25" t="b">
        <v>0</v>
      </c>
      <c r="I46" s="27"/>
      <c r="J46" s="27"/>
      <c r="K46" s="27"/>
      <c r="L46" s="27"/>
      <c r="M46" s="83"/>
      <c r="Q46" s="15" t="b">
        <v>1</v>
      </c>
    </row>
    <row r="47" spans="1:13" ht="25.5" customHeight="1">
      <c r="A47" s="26"/>
      <c r="B47" s="50"/>
      <c r="C47" s="50"/>
      <c r="D47" s="50"/>
      <c r="E47" s="14">
        <v>7.2</v>
      </c>
      <c r="F47" s="33" t="s">
        <v>107</v>
      </c>
      <c r="G47" s="33"/>
      <c r="H47" s="25" t="b">
        <v>0</v>
      </c>
      <c r="I47" s="27"/>
      <c r="J47" s="27"/>
      <c r="K47" s="27"/>
      <c r="L47" s="27"/>
      <c r="M47" s="83"/>
    </row>
    <row r="48" spans="1:13" ht="25.5" customHeight="1">
      <c r="A48" s="26"/>
      <c r="B48" s="50"/>
      <c r="C48" s="50"/>
      <c r="D48" s="50"/>
      <c r="E48" s="14">
        <v>7.3</v>
      </c>
      <c r="F48" s="33" t="s">
        <v>82</v>
      </c>
      <c r="G48" s="33"/>
      <c r="H48" s="25" t="b">
        <v>0</v>
      </c>
      <c r="I48" s="27"/>
      <c r="J48" s="27"/>
      <c r="K48" s="27"/>
      <c r="L48" s="27"/>
      <c r="M48" s="83"/>
    </row>
    <row r="49" spans="1:13" ht="25.5" customHeight="1">
      <c r="A49" s="26"/>
      <c r="B49" s="50"/>
      <c r="C49" s="50"/>
      <c r="D49" s="50"/>
      <c r="E49" s="14">
        <v>7.4</v>
      </c>
      <c r="F49" s="33" t="s">
        <v>108</v>
      </c>
      <c r="G49" s="33"/>
      <c r="H49" s="25" t="b">
        <v>0</v>
      </c>
      <c r="I49" s="27"/>
      <c r="J49" s="27"/>
      <c r="K49" s="27"/>
      <c r="L49" s="27"/>
      <c r="M49" s="83"/>
    </row>
    <row r="50" spans="1:13" ht="25.5" customHeight="1">
      <c r="A50" s="26"/>
      <c r="B50" s="50"/>
      <c r="C50" s="50"/>
      <c r="D50" s="50"/>
      <c r="E50" s="14">
        <v>7.5</v>
      </c>
      <c r="F50" s="33" t="s">
        <v>109</v>
      </c>
      <c r="G50" s="33"/>
      <c r="H50" s="25" t="b">
        <v>0</v>
      </c>
      <c r="I50" s="27"/>
      <c r="J50" s="27"/>
      <c r="K50" s="27"/>
      <c r="L50" s="27"/>
      <c r="M50" s="83"/>
    </row>
    <row r="51" spans="1:13" ht="27.75" customHeight="1">
      <c r="A51" s="82">
        <v>8</v>
      </c>
      <c r="B51" s="81" t="s">
        <v>83</v>
      </c>
      <c r="C51" s="81"/>
      <c r="D51" s="81"/>
      <c r="E51" s="87" t="s">
        <v>84</v>
      </c>
      <c r="F51" s="87"/>
      <c r="G51" s="87"/>
      <c r="H51" s="87"/>
      <c r="I51" s="28" t="s">
        <v>88</v>
      </c>
      <c r="J51" s="28"/>
      <c r="K51" s="28"/>
      <c r="L51" s="28"/>
      <c r="M51" s="35">
        <f>IF(COUNTIF(H52:H55,"TRUE")=0,"",IF(COUNTIF(H52:H55,"TRUE")&gt;2,2500000+(COUNTIF(H52:H55,"TRUE")-2)*200000,2500000))</f>
      </c>
    </row>
    <row r="52" spans="1:13" ht="27.75" customHeight="1">
      <c r="A52" s="82"/>
      <c r="B52" s="81"/>
      <c r="C52" s="81"/>
      <c r="D52" s="81"/>
      <c r="E52" s="16">
        <v>8.1</v>
      </c>
      <c r="F52" s="81" t="s">
        <v>85</v>
      </c>
      <c r="G52" s="81"/>
      <c r="H52" s="25" t="b">
        <v>0</v>
      </c>
      <c r="I52" s="28"/>
      <c r="J52" s="28"/>
      <c r="K52" s="28"/>
      <c r="L52" s="28"/>
      <c r="M52" s="35"/>
    </row>
    <row r="53" spans="1:13" ht="27.75" customHeight="1">
      <c r="A53" s="82"/>
      <c r="B53" s="81"/>
      <c r="C53" s="81"/>
      <c r="D53" s="81"/>
      <c r="E53" s="16">
        <v>8.2</v>
      </c>
      <c r="F53" s="81" t="s">
        <v>86</v>
      </c>
      <c r="G53" s="81"/>
      <c r="H53" s="25" t="b">
        <v>0</v>
      </c>
      <c r="I53" s="28"/>
      <c r="J53" s="28"/>
      <c r="K53" s="28"/>
      <c r="L53" s="28"/>
      <c r="M53" s="35"/>
    </row>
    <row r="54" spans="1:13" ht="27.75" customHeight="1">
      <c r="A54" s="82"/>
      <c r="B54" s="81"/>
      <c r="C54" s="81"/>
      <c r="D54" s="81"/>
      <c r="E54" s="16">
        <v>8.3</v>
      </c>
      <c r="F54" s="81" t="s">
        <v>95</v>
      </c>
      <c r="G54" s="81"/>
      <c r="H54" s="25" t="b">
        <v>0</v>
      </c>
      <c r="I54" s="28"/>
      <c r="J54" s="28"/>
      <c r="K54" s="28"/>
      <c r="L54" s="28"/>
      <c r="M54" s="35"/>
    </row>
    <row r="55" spans="1:13" ht="27.75" customHeight="1">
      <c r="A55" s="82"/>
      <c r="B55" s="81"/>
      <c r="C55" s="81"/>
      <c r="D55" s="81"/>
      <c r="E55" s="16">
        <v>8.4</v>
      </c>
      <c r="F55" s="81" t="s">
        <v>87</v>
      </c>
      <c r="G55" s="81"/>
      <c r="H55" s="25" t="b">
        <v>0</v>
      </c>
      <c r="I55" s="28"/>
      <c r="J55" s="28"/>
      <c r="K55" s="28"/>
      <c r="L55" s="28"/>
      <c r="M55" s="35"/>
    </row>
    <row r="56" spans="1:13" ht="27.75" customHeight="1">
      <c r="A56" s="24" t="s">
        <v>56</v>
      </c>
      <c r="B56" s="90" t="s">
        <v>91</v>
      </c>
      <c r="C56" s="91"/>
      <c r="D56" s="91"/>
      <c r="E56" s="91"/>
      <c r="F56" s="91"/>
      <c r="G56" s="91"/>
      <c r="H56" s="91"/>
      <c r="I56" s="91"/>
      <c r="J56" s="91"/>
      <c r="K56" s="91"/>
      <c r="L56" s="91"/>
      <c r="M56" s="92"/>
    </row>
    <row r="57" spans="1:13" ht="27.75" customHeight="1">
      <c r="A57" s="17">
        <v>9</v>
      </c>
      <c r="B57" s="26" t="s">
        <v>57</v>
      </c>
      <c r="C57" s="26"/>
      <c r="D57" s="26"/>
      <c r="E57" s="84" t="s">
        <v>96</v>
      </c>
      <c r="F57" s="84"/>
      <c r="G57" s="84"/>
      <c r="H57" s="25" t="b">
        <v>0</v>
      </c>
      <c r="I57" s="27">
        <v>2000000</v>
      </c>
      <c r="J57" s="27"/>
      <c r="K57" s="27"/>
      <c r="L57" s="27"/>
      <c r="M57" s="21">
        <f>IF(COUNTIF(H57,"TRUE")=0,"",2000000)</f>
      </c>
    </row>
    <row r="58" spans="1:13" ht="45.75" customHeight="1">
      <c r="A58" s="26">
        <v>10</v>
      </c>
      <c r="B58" s="26" t="s">
        <v>74</v>
      </c>
      <c r="C58" s="26"/>
      <c r="D58" s="26"/>
      <c r="E58" s="62" t="s">
        <v>110</v>
      </c>
      <c r="F58" s="62"/>
      <c r="G58" s="62"/>
      <c r="H58" s="62"/>
      <c r="I58" s="27" t="s">
        <v>76</v>
      </c>
      <c r="J58" s="27"/>
      <c r="K58" s="27"/>
      <c r="L58" s="27"/>
      <c r="M58" s="83">
        <f>IF(COUNTIF(H59:H60,"TRUE")=1,2500000,IF(COUNTIF(H59:H60,"TRUE")&gt;1,3000000,""))</f>
      </c>
    </row>
    <row r="59" spans="1:13" ht="27.75" customHeight="1">
      <c r="A59" s="26"/>
      <c r="B59" s="26"/>
      <c r="C59" s="26"/>
      <c r="D59" s="26"/>
      <c r="E59" s="14" t="s">
        <v>99</v>
      </c>
      <c r="F59" s="84" t="s">
        <v>97</v>
      </c>
      <c r="G59" s="33"/>
      <c r="H59" s="25" t="b">
        <v>0</v>
      </c>
      <c r="I59" s="27"/>
      <c r="J59" s="27"/>
      <c r="K59" s="27"/>
      <c r="L59" s="27"/>
      <c r="M59" s="83"/>
    </row>
    <row r="60" spans="1:13" ht="27.75" customHeight="1">
      <c r="A60" s="26"/>
      <c r="B60" s="26"/>
      <c r="C60" s="26"/>
      <c r="D60" s="26"/>
      <c r="E60" s="14" t="s">
        <v>100</v>
      </c>
      <c r="F60" s="33" t="s">
        <v>75</v>
      </c>
      <c r="G60" s="33"/>
      <c r="H60" s="25" t="b">
        <v>0</v>
      </c>
      <c r="I60" s="27"/>
      <c r="J60" s="27"/>
      <c r="K60" s="27"/>
      <c r="L60" s="27"/>
      <c r="M60" s="83"/>
    </row>
    <row r="61" spans="1:13" ht="30.75" customHeight="1">
      <c r="A61" s="17">
        <v>11</v>
      </c>
      <c r="B61" s="26" t="s">
        <v>73</v>
      </c>
      <c r="C61" s="26"/>
      <c r="D61" s="26"/>
      <c r="E61" s="33" t="s">
        <v>101</v>
      </c>
      <c r="F61" s="33"/>
      <c r="G61" s="33"/>
      <c r="H61" s="25" t="b">
        <v>0</v>
      </c>
      <c r="I61" s="27">
        <v>2000000</v>
      </c>
      <c r="J61" s="27"/>
      <c r="K61" s="27"/>
      <c r="L61" s="27"/>
      <c r="M61" s="21">
        <f>IF(COUNTIF(H61,"TRUE")=0,"",2000000)</f>
      </c>
    </row>
    <row r="62" spans="1:13" ht="27.75" customHeight="1">
      <c r="A62" s="62" t="s">
        <v>43</v>
      </c>
      <c r="B62" s="62"/>
      <c r="C62" s="30" t="s">
        <v>44</v>
      </c>
      <c r="D62" s="30"/>
      <c r="E62" s="30"/>
      <c r="F62" s="30"/>
      <c r="G62" s="30"/>
      <c r="H62" s="30"/>
      <c r="I62" s="29">
        <f>IF(COUNT(M29:M61)=0,"",IF(COUNT(M29:M61)&lt;10,"0"&amp;COUNT(M29:M61),COUNT(M29:M61))&amp;" chương trình")</f>
      </c>
      <c r="J62" s="29"/>
      <c r="K62" s="29"/>
      <c r="L62" s="29"/>
      <c r="M62" s="29"/>
    </row>
    <row r="63" spans="1:13" ht="27.75" customHeight="1">
      <c r="A63" s="62"/>
      <c r="B63" s="62"/>
      <c r="C63" s="30" t="s">
        <v>46</v>
      </c>
      <c r="D63" s="30"/>
      <c r="E63" s="30"/>
      <c r="F63" s="30"/>
      <c r="G63" s="30"/>
      <c r="H63" s="30"/>
      <c r="I63" s="29">
        <f>IF(COUNTIF(H29:H61,"TRUE")=0,"",IF(COUNTIF(H29:H61,"TRUE")&lt;10,"0"&amp;COUNTIF(H29:H61,"TRUE"),COUNTIF(H29:H61,"TRUE"))&amp;" chỉ tiêu")</f>
      </c>
      <c r="J63" s="29"/>
      <c r="K63" s="29"/>
      <c r="L63" s="29"/>
      <c r="M63" s="29"/>
    </row>
    <row r="64" spans="1:13" ht="27.75" customHeight="1">
      <c r="A64" s="62"/>
      <c r="B64" s="62"/>
      <c r="C64" s="30" t="s">
        <v>45</v>
      </c>
      <c r="D64" s="30"/>
      <c r="E64" s="30"/>
      <c r="F64" s="30"/>
      <c r="G64" s="30"/>
      <c r="H64" s="30"/>
      <c r="I64" s="31">
        <f>IF(SUM(M29:M61)=0,"",SUM(M29:M61))</f>
      </c>
      <c r="J64" s="31"/>
      <c r="K64" s="31"/>
      <c r="L64" s="31"/>
      <c r="M64" s="31"/>
    </row>
    <row r="65" spans="1:13" ht="31.5" customHeight="1">
      <c r="A65" s="60" t="s">
        <v>55</v>
      </c>
      <c r="B65" s="60"/>
      <c r="C65" s="61" t="s">
        <v>47</v>
      </c>
      <c r="D65" s="61"/>
      <c r="E65" s="61"/>
      <c r="F65" s="61"/>
      <c r="G65" s="61"/>
      <c r="H65" s="61"/>
      <c r="I65" s="61"/>
      <c r="J65" s="61"/>
      <c r="K65" s="61"/>
      <c r="L65" s="61"/>
      <c r="M65" s="61"/>
    </row>
    <row r="66" spans="1:13" ht="27.75" customHeight="1">
      <c r="A66" s="6" t="s">
        <v>48</v>
      </c>
      <c r="B66" s="42" t="s">
        <v>6</v>
      </c>
      <c r="C66" s="42"/>
      <c r="D66" s="42"/>
      <c r="E66" s="42"/>
      <c r="F66" s="42"/>
      <c r="G66" s="42"/>
      <c r="H66" s="42"/>
      <c r="I66" s="42"/>
      <c r="J66" s="42"/>
      <c r="K66" s="42"/>
      <c r="L66" s="42"/>
      <c r="M66" s="42"/>
    </row>
    <row r="67" spans="1:13" ht="22.5" customHeight="1">
      <c r="A67" s="3">
        <v>10</v>
      </c>
      <c r="B67" s="64" t="s">
        <v>7</v>
      </c>
      <c r="C67" s="64"/>
      <c r="D67" s="64"/>
      <c r="E67" s="64"/>
      <c r="F67" s="56" t="s">
        <v>92</v>
      </c>
      <c r="G67" s="56"/>
      <c r="H67" s="56"/>
      <c r="I67" s="56"/>
      <c r="J67" s="56"/>
      <c r="K67" s="56"/>
      <c r="L67" s="56"/>
      <c r="M67" s="56"/>
    </row>
    <row r="68" spans="1:13" ht="56.25" customHeight="1">
      <c r="A68" s="7">
        <v>11</v>
      </c>
      <c r="B68" s="43" t="s">
        <v>20</v>
      </c>
      <c r="C68" s="43"/>
      <c r="D68" s="43"/>
      <c r="E68" s="43"/>
      <c r="F68" s="43"/>
      <c r="G68" s="43"/>
      <c r="H68" s="43"/>
      <c r="I68" s="43"/>
      <c r="J68" s="43"/>
      <c r="K68" s="43"/>
      <c r="L68" s="43"/>
      <c r="M68" s="43"/>
    </row>
    <row r="69" spans="1:13" ht="56.25" customHeight="1">
      <c r="A69" s="7" t="s">
        <v>12</v>
      </c>
      <c r="B69" s="43" t="s">
        <v>8</v>
      </c>
      <c r="C69" s="43"/>
      <c r="D69" s="43"/>
      <c r="E69" s="43"/>
      <c r="F69" s="43"/>
      <c r="G69" s="43"/>
      <c r="H69" s="43"/>
      <c r="I69" s="43"/>
      <c r="J69" s="43"/>
      <c r="K69" s="43"/>
      <c r="L69" s="43"/>
      <c r="M69" s="43"/>
    </row>
    <row r="70" spans="1:13" ht="42" customHeight="1">
      <c r="A70" s="7" t="s">
        <v>12</v>
      </c>
      <c r="B70" s="43" t="s">
        <v>9</v>
      </c>
      <c r="C70" s="43"/>
      <c r="D70" s="43"/>
      <c r="E70" s="43"/>
      <c r="F70" s="43"/>
      <c r="G70" s="43"/>
      <c r="H70" s="43"/>
      <c r="I70" s="43"/>
      <c r="J70" s="43"/>
      <c r="K70" s="43"/>
      <c r="L70" s="43"/>
      <c r="M70" s="43"/>
    </row>
    <row r="71" spans="1:13" ht="42" customHeight="1">
      <c r="A71" s="7" t="s">
        <v>12</v>
      </c>
      <c r="B71" s="43" t="s">
        <v>10</v>
      </c>
      <c r="C71" s="43"/>
      <c r="D71" s="43"/>
      <c r="E71" s="43"/>
      <c r="F71" s="43"/>
      <c r="G71" s="43"/>
      <c r="H71" s="43"/>
      <c r="I71" s="43"/>
      <c r="J71" s="43"/>
      <c r="K71" s="43"/>
      <c r="L71" s="43"/>
      <c r="M71" s="43"/>
    </row>
    <row r="72" spans="1:13" ht="27.75" customHeight="1">
      <c r="A72" s="3">
        <v>12</v>
      </c>
      <c r="B72" s="39" t="s">
        <v>11</v>
      </c>
      <c r="C72" s="39"/>
      <c r="D72" s="39"/>
      <c r="E72" s="39"/>
      <c r="F72" s="39"/>
      <c r="G72" s="39"/>
      <c r="H72" s="39"/>
      <c r="I72" s="39"/>
      <c r="J72" s="39"/>
      <c r="K72" s="39"/>
      <c r="L72" s="39"/>
      <c r="M72" s="39"/>
    </row>
    <row r="73" spans="1:13" ht="27.75" customHeight="1">
      <c r="A73" s="8" t="s">
        <v>12</v>
      </c>
      <c r="B73" s="39" t="s">
        <v>13</v>
      </c>
      <c r="C73" s="39"/>
      <c r="D73" s="39"/>
      <c r="E73" s="39"/>
      <c r="F73" s="39"/>
      <c r="G73" s="39"/>
      <c r="H73" s="39"/>
      <c r="I73" s="39"/>
      <c r="J73" s="39"/>
      <c r="K73" s="39"/>
      <c r="L73" s="39"/>
      <c r="M73" s="39"/>
    </row>
    <row r="74" spans="1:13" ht="27.75" customHeight="1">
      <c r="A74" s="7" t="s">
        <v>12</v>
      </c>
      <c r="B74" s="65" t="s">
        <v>14</v>
      </c>
      <c r="C74" s="65"/>
      <c r="D74" s="65"/>
      <c r="E74" s="65"/>
      <c r="F74" s="65"/>
      <c r="G74" s="65"/>
      <c r="H74" s="65"/>
      <c r="I74" s="65"/>
      <c r="J74" s="65"/>
      <c r="K74" s="65"/>
      <c r="L74" s="65"/>
      <c r="M74" s="65"/>
    </row>
    <row r="75" spans="1:13" ht="42" customHeight="1">
      <c r="A75" s="7" t="s">
        <v>12</v>
      </c>
      <c r="B75" s="66" t="s">
        <v>15</v>
      </c>
      <c r="C75" s="66"/>
      <c r="D75" s="66"/>
      <c r="E75" s="66"/>
      <c r="F75" s="66"/>
      <c r="G75" s="66"/>
      <c r="H75" s="66"/>
      <c r="I75" s="66"/>
      <c r="J75" s="66"/>
      <c r="K75" s="66"/>
      <c r="L75" s="66"/>
      <c r="M75" s="66"/>
    </row>
    <row r="76" spans="1:13" ht="27.75" customHeight="1">
      <c r="A76" s="7" t="s">
        <v>12</v>
      </c>
      <c r="B76" s="65" t="s">
        <v>16</v>
      </c>
      <c r="C76" s="65"/>
      <c r="D76" s="65"/>
      <c r="E76" s="65"/>
      <c r="F76" s="65"/>
      <c r="G76" s="65"/>
      <c r="H76" s="65"/>
      <c r="I76" s="65"/>
      <c r="J76" s="65"/>
      <c r="K76" s="65"/>
      <c r="L76" s="65"/>
      <c r="M76" s="65"/>
    </row>
    <row r="77" spans="1:13" ht="21" customHeight="1">
      <c r="A77" s="49"/>
      <c r="B77" s="49"/>
      <c r="C77" s="49"/>
      <c r="D77" s="49"/>
      <c r="E77" s="49"/>
      <c r="F77" s="49"/>
      <c r="G77" s="63" t="str">
        <f ca="1">"Ngày  "&amp;IF(DAY(TODAY())&lt;10,"0"&amp;DAY(TODAY()),DAY(TODAY()))&amp;"  tháng  "&amp;IF(MONTH(TODAY())&lt;10,"0"&amp;MONTH(TODAY()),MONTH(TODAY()))&amp;"  năm  "&amp;YEAR(TODAY())</f>
        <v>Ngày  21  tháng  07  năm  2022</v>
      </c>
      <c r="H77" s="63"/>
      <c r="I77" s="63"/>
      <c r="J77" s="63"/>
      <c r="K77" s="63"/>
      <c r="L77" s="63"/>
      <c r="M77" s="63"/>
    </row>
    <row r="78" spans="1:13" ht="21" customHeight="1">
      <c r="A78" s="49" t="s">
        <v>18</v>
      </c>
      <c r="B78" s="49"/>
      <c r="C78" s="49"/>
      <c r="D78" s="49"/>
      <c r="E78" s="49"/>
      <c r="F78" s="49"/>
      <c r="G78" s="49" t="s">
        <v>17</v>
      </c>
      <c r="H78" s="49"/>
      <c r="I78" s="49"/>
      <c r="J78" s="49"/>
      <c r="K78" s="49"/>
      <c r="L78" s="49"/>
      <c r="M78" s="49"/>
    </row>
    <row r="79" spans="1:13" ht="21" customHeight="1">
      <c r="A79" s="57" t="s">
        <v>19</v>
      </c>
      <c r="B79" s="57"/>
      <c r="C79" s="57"/>
      <c r="D79" s="57"/>
      <c r="E79" s="57"/>
      <c r="F79" s="57"/>
      <c r="G79" s="57" t="s">
        <v>19</v>
      </c>
      <c r="H79" s="57"/>
      <c r="I79" s="57"/>
      <c r="J79" s="57"/>
      <c r="K79" s="57"/>
      <c r="L79" s="57"/>
      <c r="M79" s="57"/>
    </row>
    <row r="80" spans="1:13" ht="81.75" customHeight="1">
      <c r="A80" s="49"/>
      <c r="B80" s="49"/>
      <c r="C80" s="49"/>
      <c r="D80" s="49"/>
      <c r="E80" s="49"/>
      <c r="F80" s="49"/>
      <c r="G80" s="49"/>
      <c r="H80" s="49"/>
      <c r="I80" s="49"/>
      <c r="J80" s="49"/>
      <c r="K80" s="49"/>
      <c r="L80" s="49"/>
      <c r="M80" s="49"/>
    </row>
    <row r="81" spans="1:13" ht="16.5">
      <c r="A81" s="49"/>
      <c r="B81" s="49"/>
      <c r="C81" s="49"/>
      <c r="D81" s="49"/>
      <c r="E81" s="49"/>
      <c r="F81" s="49"/>
      <c r="G81" s="49"/>
      <c r="H81" s="49"/>
      <c r="I81" s="49"/>
      <c r="J81" s="49"/>
      <c r="K81" s="49"/>
      <c r="L81" s="49"/>
      <c r="M81" s="49"/>
    </row>
    <row r="82" spans="1:13" ht="10.5" customHeight="1">
      <c r="A82" s="49"/>
      <c r="B82" s="49"/>
      <c r="C82" s="49"/>
      <c r="D82" s="49"/>
      <c r="E82" s="49"/>
      <c r="F82" s="49"/>
      <c r="G82" s="49"/>
      <c r="H82" s="49"/>
      <c r="I82" s="49"/>
      <c r="J82" s="49"/>
      <c r="K82" s="49"/>
      <c r="L82" s="49"/>
      <c r="M82" s="49"/>
    </row>
    <row r="83" spans="1:13" ht="25.5" customHeight="1">
      <c r="A83" s="48" t="str">
        <f>"Phiếu đăng ký có thể gửi qua e-mail, fax hoặc bưu điện "&amp;LOWER(F67)&amp;" đến địa chỉ:"</f>
        <v>Phiếu đăng ký có thể gửi qua e-mail, fax hoặc bưu điện trước 15/8/2022 đến địa chỉ:</v>
      </c>
      <c r="B83" s="48"/>
      <c r="C83" s="48"/>
      <c r="D83" s="48"/>
      <c r="E83" s="48"/>
      <c r="F83" s="48"/>
      <c r="G83" s="48"/>
      <c r="H83" s="48"/>
      <c r="I83" s="48"/>
      <c r="J83" s="48"/>
      <c r="K83" s="48"/>
      <c r="L83" s="48"/>
      <c r="M83" s="48"/>
    </row>
    <row r="84" spans="1:13" ht="103.5" customHeight="1">
      <c r="A84" s="58" t="s">
        <v>58</v>
      </c>
      <c r="B84" s="59"/>
      <c r="C84" s="59"/>
      <c r="D84" s="59"/>
      <c r="E84" s="59"/>
      <c r="F84" s="59"/>
      <c r="G84" s="59"/>
      <c r="H84" s="59"/>
      <c r="I84" s="59"/>
      <c r="J84" s="59"/>
      <c r="K84" s="59"/>
      <c r="L84" s="59"/>
      <c r="M84" s="59"/>
    </row>
    <row r="85" spans="1:13" ht="16.5">
      <c r="A85" s="9"/>
      <c r="B85" s="9"/>
      <c r="C85" s="9"/>
      <c r="D85" s="9"/>
      <c r="E85" s="9"/>
      <c r="F85" s="9"/>
      <c r="G85" s="9"/>
      <c r="H85" s="9"/>
      <c r="I85" s="9"/>
      <c r="J85" s="9"/>
      <c r="K85" s="9"/>
      <c r="L85" s="9"/>
      <c r="M85" s="9"/>
    </row>
    <row r="86" spans="1:13" ht="16.5">
      <c r="A86" s="9"/>
      <c r="B86" s="9"/>
      <c r="C86" s="9"/>
      <c r="D86" s="9"/>
      <c r="E86" s="9"/>
      <c r="F86" s="9"/>
      <c r="G86" s="9"/>
      <c r="H86" s="9"/>
      <c r="I86" s="9"/>
      <c r="J86" s="9"/>
      <c r="K86" s="9"/>
      <c r="L86" s="9"/>
      <c r="M86" s="9"/>
    </row>
    <row r="87" spans="1:13" ht="16.5">
      <c r="A87" s="9"/>
      <c r="B87" s="9"/>
      <c r="C87" s="9"/>
      <c r="D87" s="9"/>
      <c r="E87" s="9"/>
      <c r="F87" s="9"/>
      <c r="G87" s="9"/>
      <c r="H87" s="9"/>
      <c r="I87" s="9"/>
      <c r="J87" s="9"/>
      <c r="K87" s="9"/>
      <c r="L87" s="9"/>
      <c r="M87" s="9"/>
    </row>
    <row r="88" spans="1:13" ht="16.5">
      <c r="A88" s="9"/>
      <c r="B88" s="9"/>
      <c r="C88" s="9"/>
      <c r="D88" s="9"/>
      <c r="E88" s="9"/>
      <c r="F88" s="9"/>
      <c r="G88" s="9"/>
      <c r="H88" s="9"/>
      <c r="I88" s="9"/>
      <c r="J88" s="9"/>
      <c r="K88" s="9"/>
      <c r="L88" s="9"/>
      <c r="M88" s="9"/>
    </row>
    <row r="89" spans="1:13" ht="16.5">
      <c r="A89" s="9"/>
      <c r="B89" s="9"/>
      <c r="C89" s="9"/>
      <c r="D89" s="9"/>
      <c r="E89" s="9"/>
      <c r="F89" s="9"/>
      <c r="G89" s="9"/>
      <c r="H89" s="9"/>
      <c r="I89" s="9"/>
      <c r="J89" s="9"/>
      <c r="K89" s="9"/>
      <c r="L89" s="9"/>
      <c r="M89" s="9"/>
    </row>
    <row r="90" spans="1:13" ht="16.5">
      <c r="A90" s="9"/>
      <c r="B90" s="9"/>
      <c r="C90" s="9"/>
      <c r="D90" s="9"/>
      <c r="E90" s="9"/>
      <c r="F90" s="9"/>
      <c r="G90" s="9"/>
      <c r="H90" s="9"/>
      <c r="I90" s="9"/>
      <c r="J90" s="9"/>
      <c r="K90" s="9"/>
      <c r="L90" s="9"/>
      <c r="M90" s="9"/>
    </row>
    <row r="91" spans="1:13" ht="16.5">
      <c r="A91" s="9"/>
      <c r="B91" s="9"/>
      <c r="C91" s="9"/>
      <c r="D91" s="9"/>
      <c r="E91" s="9"/>
      <c r="F91" s="9"/>
      <c r="G91" s="9"/>
      <c r="H91" s="9"/>
      <c r="I91" s="9"/>
      <c r="J91" s="9"/>
      <c r="K91" s="9"/>
      <c r="L91" s="9"/>
      <c r="M91" s="9"/>
    </row>
    <row r="92" spans="1:13" ht="16.5">
      <c r="A92" s="9"/>
      <c r="B92" s="9"/>
      <c r="C92" s="9"/>
      <c r="D92" s="9"/>
      <c r="E92" s="9"/>
      <c r="F92" s="9"/>
      <c r="G92" s="9"/>
      <c r="H92" s="9"/>
      <c r="I92" s="9"/>
      <c r="J92" s="9"/>
      <c r="K92" s="9"/>
      <c r="L92" s="9"/>
      <c r="M92" s="9"/>
    </row>
    <row r="93" spans="1:13" ht="16.5">
      <c r="A93" s="9"/>
      <c r="B93" s="9"/>
      <c r="C93" s="9"/>
      <c r="D93" s="9"/>
      <c r="E93" s="9"/>
      <c r="F93" s="9"/>
      <c r="G93" s="9"/>
      <c r="H93" s="9"/>
      <c r="I93" s="9"/>
      <c r="J93" s="9"/>
      <c r="K93" s="9"/>
      <c r="L93" s="9"/>
      <c r="M93" s="9"/>
    </row>
    <row r="94" spans="1:13" ht="16.5">
      <c r="A94" s="9"/>
      <c r="B94" s="9"/>
      <c r="C94" s="9"/>
      <c r="D94" s="9"/>
      <c r="E94" s="9"/>
      <c r="F94" s="9"/>
      <c r="G94" s="9"/>
      <c r="H94" s="9"/>
      <c r="I94" s="9"/>
      <c r="J94" s="9"/>
      <c r="K94" s="9"/>
      <c r="L94" s="9"/>
      <c r="M94" s="9"/>
    </row>
    <row r="95" spans="1:13" ht="16.5">
      <c r="A95" s="9"/>
      <c r="B95" s="9"/>
      <c r="C95" s="9"/>
      <c r="D95" s="9"/>
      <c r="E95" s="9"/>
      <c r="F95" s="9"/>
      <c r="G95" s="9"/>
      <c r="H95" s="9"/>
      <c r="I95" s="9"/>
      <c r="J95" s="9"/>
      <c r="K95" s="9"/>
      <c r="L95" s="9"/>
      <c r="M95" s="9"/>
    </row>
    <row r="96" spans="1:13" ht="16.5">
      <c r="A96" s="9"/>
      <c r="B96" s="9"/>
      <c r="C96" s="9"/>
      <c r="D96" s="9"/>
      <c r="E96" s="9"/>
      <c r="F96" s="9"/>
      <c r="G96" s="9"/>
      <c r="H96" s="9"/>
      <c r="I96" s="9"/>
      <c r="J96" s="9"/>
      <c r="K96" s="9"/>
      <c r="L96" s="9"/>
      <c r="M96" s="9"/>
    </row>
    <row r="97" spans="1:13" ht="16.5">
      <c r="A97" s="9"/>
      <c r="B97" s="9"/>
      <c r="C97" s="9"/>
      <c r="D97" s="9"/>
      <c r="E97" s="9"/>
      <c r="F97" s="9"/>
      <c r="G97" s="9"/>
      <c r="H97" s="9"/>
      <c r="I97" s="9"/>
      <c r="J97" s="9"/>
      <c r="K97" s="9"/>
      <c r="L97" s="9"/>
      <c r="M97" s="9"/>
    </row>
    <row r="98" spans="1:13" ht="16.5">
      <c r="A98" s="9"/>
      <c r="B98" s="9"/>
      <c r="C98" s="9"/>
      <c r="D98" s="9"/>
      <c r="E98" s="9"/>
      <c r="F98" s="9"/>
      <c r="G98" s="9"/>
      <c r="H98" s="9"/>
      <c r="I98" s="9"/>
      <c r="J98" s="9"/>
      <c r="K98" s="9"/>
      <c r="L98" s="9"/>
      <c r="M98" s="9"/>
    </row>
    <row r="99" spans="1:13" ht="16.5">
      <c r="A99" s="9"/>
      <c r="B99" s="9"/>
      <c r="C99" s="9"/>
      <c r="D99" s="9"/>
      <c r="E99" s="9"/>
      <c r="F99" s="9"/>
      <c r="G99" s="9"/>
      <c r="H99" s="9"/>
      <c r="I99" s="9"/>
      <c r="J99" s="9"/>
      <c r="K99" s="9"/>
      <c r="L99" s="9"/>
      <c r="M99" s="9"/>
    </row>
    <row r="100" spans="1:13" ht="16.5">
      <c r="A100" s="9"/>
      <c r="B100" s="9"/>
      <c r="C100" s="9"/>
      <c r="D100" s="9"/>
      <c r="E100" s="9"/>
      <c r="F100" s="9"/>
      <c r="G100" s="9"/>
      <c r="H100" s="9"/>
      <c r="I100" s="9"/>
      <c r="J100" s="9"/>
      <c r="K100" s="9"/>
      <c r="L100" s="9"/>
      <c r="M100" s="9"/>
    </row>
    <row r="101" spans="1:13" ht="16.5">
      <c r="A101" s="9"/>
      <c r="B101" s="9"/>
      <c r="C101" s="9"/>
      <c r="D101" s="9"/>
      <c r="E101" s="9"/>
      <c r="F101" s="9"/>
      <c r="G101" s="9"/>
      <c r="H101" s="9"/>
      <c r="I101" s="9"/>
      <c r="J101" s="9"/>
      <c r="K101" s="9"/>
      <c r="L101" s="9"/>
      <c r="M101" s="9"/>
    </row>
    <row r="102" spans="1:13" ht="16.5">
      <c r="A102" s="9"/>
      <c r="B102" s="9"/>
      <c r="C102" s="9"/>
      <c r="D102" s="9"/>
      <c r="E102" s="9"/>
      <c r="F102" s="9"/>
      <c r="G102" s="9"/>
      <c r="H102" s="9"/>
      <c r="I102" s="9"/>
      <c r="J102" s="9"/>
      <c r="K102" s="9"/>
      <c r="L102" s="9"/>
      <c r="M102" s="9"/>
    </row>
    <row r="103" spans="1:13" ht="16.5">
      <c r="A103" s="9"/>
      <c r="B103" s="9"/>
      <c r="C103" s="9"/>
      <c r="D103" s="9"/>
      <c r="E103" s="9"/>
      <c r="F103" s="9"/>
      <c r="G103" s="9"/>
      <c r="H103" s="9"/>
      <c r="I103" s="9"/>
      <c r="J103" s="9"/>
      <c r="K103" s="9"/>
      <c r="L103" s="9"/>
      <c r="M103" s="9"/>
    </row>
    <row r="104" spans="1:13" ht="16.5">
      <c r="A104" s="9"/>
      <c r="B104" s="9"/>
      <c r="C104" s="9"/>
      <c r="D104" s="9"/>
      <c r="E104" s="9"/>
      <c r="F104" s="9"/>
      <c r="G104" s="9"/>
      <c r="H104" s="9"/>
      <c r="I104" s="9"/>
      <c r="J104" s="9"/>
      <c r="K104" s="9"/>
      <c r="L104" s="9"/>
      <c r="M104" s="9"/>
    </row>
    <row r="105" spans="1:13" ht="16.5">
      <c r="A105" s="9"/>
      <c r="B105" s="9"/>
      <c r="C105" s="9"/>
      <c r="D105" s="9"/>
      <c r="E105" s="9"/>
      <c r="F105" s="9"/>
      <c r="G105" s="9"/>
      <c r="H105" s="9"/>
      <c r="I105" s="9"/>
      <c r="J105" s="9"/>
      <c r="K105" s="9"/>
      <c r="L105" s="9"/>
      <c r="M105" s="9"/>
    </row>
    <row r="106" spans="1:13" ht="16.5">
      <c r="A106" s="9"/>
      <c r="B106" s="9"/>
      <c r="C106" s="9"/>
      <c r="D106" s="9"/>
      <c r="E106" s="9"/>
      <c r="F106" s="9"/>
      <c r="G106" s="9"/>
      <c r="H106" s="9"/>
      <c r="I106" s="9"/>
      <c r="J106" s="9"/>
      <c r="K106" s="9"/>
      <c r="L106" s="9"/>
      <c r="M106" s="9"/>
    </row>
    <row r="107" spans="1:13" ht="16.5">
      <c r="A107" s="9"/>
      <c r="B107" s="9"/>
      <c r="C107" s="9"/>
      <c r="D107" s="9"/>
      <c r="E107" s="9"/>
      <c r="F107" s="9"/>
      <c r="G107" s="9"/>
      <c r="H107" s="9"/>
      <c r="I107" s="9"/>
      <c r="J107" s="9"/>
      <c r="K107" s="9"/>
      <c r="L107" s="9"/>
      <c r="M107" s="9"/>
    </row>
  </sheetData>
  <sheetProtection selectLockedCells="1"/>
  <mergeCells count="151">
    <mergeCell ref="B56:M56"/>
    <mergeCell ref="M35:M39"/>
    <mergeCell ref="M31:M33"/>
    <mergeCell ref="E51:H51"/>
    <mergeCell ref="E31:H31"/>
    <mergeCell ref="M58:M60"/>
    <mergeCell ref="E58:H58"/>
    <mergeCell ref="E35:H35"/>
    <mergeCell ref="F39:G39"/>
    <mergeCell ref="I35:L39"/>
    <mergeCell ref="I41:L44"/>
    <mergeCell ref="A35:A39"/>
    <mergeCell ref="F43:G43"/>
    <mergeCell ref="F44:G44"/>
    <mergeCell ref="E45:H45"/>
    <mergeCell ref="B45:D50"/>
    <mergeCell ref="B57:D57"/>
    <mergeCell ref="E57:G57"/>
    <mergeCell ref="F36:G36"/>
    <mergeCell ref="F37:G37"/>
    <mergeCell ref="F38:G38"/>
    <mergeCell ref="B61:D61"/>
    <mergeCell ref="E61:G61"/>
    <mergeCell ref="F59:G59"/>
    <mergeCell ref="F60:G60"/>
    <mergeCell ref="B58:D60"/>
    <mergeCell ref="A58:A60"/>
    <mergeCell ref="B35:D39"/>
    <mergeCell ref="E34:G34"/>
    <mergeCell ref="B30:D30"/>
    <mergeCell ref="M45:M50"/>
    <mergeCell ref="A41:A44"/>
    <mergeCell ref="F54:G54"/>
    <mergeCell ref="F49:G49"/>
    <mergeCell ref="F50:G50"/>
    <mergeCell ref="F32:G32"/>
    <mergeCell ref="F33:G33"/>
    <mergeCell ref="B31:D33"/>
    <mergeCell ref="A31:A33"/>
    <mergeCell ref="A51:A55"/>
    <mergeCell ref="F55:G55"/>
    <mergeCell ref="F53:G53"/>
    <mergeCell ref="B51:D55"/>
    <mergeCell ref="F52:G52"/>
    <mergeCell ref="B41:D44"/>
    <mergeCell ref="F48:G48"/>
    <mergeCell ref="F41:G41"/>
    <mergeCell ref="A26:M26"/>
    <mergeCell ref="E27:H27"/>
    <mergeCell ref="B27:D27"/>
    <mergeCell ref="B28:M28"/>
    <mergeCell ref="E29:G29"/>
    <mergeCell ref="B29:D29"/>
    <mergeCell ref="I27:L27"/>
    <mergeCell ref="I29:L29"/>
    <mergeCell ref="D11:H11"/>
    <mergeCell ref="J11:M11"/>
    <mergeCell ref="C12:H12"/>
    <mergeCell ref="I16:L16"/>
    <mergeCell ref="I17:L17"/>
    <mergeCell ref="B14:M14"/>
    <mergeCell ref="D13:M13"/>
    <mergeCell ref="B13:C13"/>
    <mergeCell ref="B11:C11"/>
    <mergeCell ref="J12:M12"/>
    <mergeCell ref="A21:D21"/>
    <mergeCell ref="E21:M21"/>
    <mergeCell ref="A18:C18"/>
    <mergeCell ref="B15:M15"/>
    <mergeCell ref="D18:M18"/>
    <mergeCell ref="A16:D16"/>
    <mergeCell ref="A17:C17"/>
    <mergeCell ref="A20:D20"/>
    <mergeCell ref="E20:M20"/>
    <mergeCell ref="F17:G17"/>
    <mergeCell ref="J7:M7"/>
    <mergeCell ref="D9:H9"/>
    <mergeCell ref="J9:M9"/>
    <mergeCell ref="C10:H10"/>
    <mergeCell ref="J10:M10"/>
    <mergeCell ref="C7:G7"/>
    <mergeCell ref="B8:M8"/>
    <mergeCell ref="B9:C9"/>
    <mergeCell ref="A78:F78"/>
    <mergeCell ref="G78:M78"/>
    <mergeCell ref="B76:M76"/>
    <mergeCell ref="B71:M71"/>
    <mergeCell ref="B72:M72"/>
    <mergeCell ref="B73:M73"/>
    <mergeCell ref="B74:M74"/>
    <mergeCell ref="B75:M75"/>
    <mergeCell ref="A65:B65"/>
    <mergeCell ref="C65:M65"/>
    <mergeCell ref="A62:B64"/>
    <mergeCell ref="C63:H63"/>
    <mergeCell ref="A77:F77"/>
    <mergeCell ref="G77:M77"/>
    <mergeCell ref="B68:M68"/>
    <mergeCell ref="B69:M69"/>
    <mergeCell ref="B70:M70"/>
    <mergeCell ref="B67:E67"/>
    <mergeCell ref="F67:M67"/>
    <mergeCell ref="B66:M66"/>
    <mergeCell ref="B4:C4"/>
    <mergeCell ref="A79:F79"/>
    <mergeCell ref="G79:M79"/>
    <mergeCell ref="A84:M84"/>
    <mergeCell ref="A80:F80"/>
    <mergeCell ref="G80:M80"/>
    <mergeCell ref="A81:F81"/>
    <mergeCell ref="G81:M81"/>
    <mergeCell ref="A83:M83"/>
    <mergeCell ref="A82:M82"/>
    <mergeCell ref="E30:G30"/>
    <mergeCell ref="B34:D34"/>
    <mergeCell ref="A1:M1"/>
    <mergeCell ref="B6:C6"/>
    <mergeCell ref="D6:M6"/>
    <mergeCell ref="B5:C5"/>
    <mergeCell ref="B3:M3"/>
    <mergeCell ref="A2:M2"/>
    <mergeCell ref="D4:M4"/>
    <mergeCell ref="D5:M5"/>
    <mergeCell ref="B19:M19"/>
    <mergeCell ref="A22:D22"/>
    <mergeCell ref="B24:M24"/>
    <mergeCell ref="A25:M25"/>
    <mergeCell ref="E22:M22"/>
    <mergeCell ref="A23:D23"/>
    <mergeCell ref="E23:M23"/>
    <mergeCell ref="F16:G16"/>
    <mergeCell ref="I63:M63"/>
    <mergeCell ref="C64:H64"/>
    <mergeCell ref="I64:M64"/>
    <mergeCell ref="F42:G42"/>
    <mergeCell ref="F46:G46"/>
    <mergeCell ref="F47:G47"/>
    <mergeCell ref="I61:L61"/>
    <mergeCell ref="C62:H62"/>
    <mergeCell ref="I62:M62"/>
    <mergeCell ref="M41:M44"/>
    <mergeCell ref="A45:A50"/>
    <mergeCell ref="I45:L50"/>
    <mergeCell ref="I51:L55"/>
    <mergeCell ref="I57:L57"/>
    <mergeCell ref="I58:L60"/>
    <mergeCell ref="I30:L30"/>
    <mergeCell ref="I31:L33"/>
    <mergeCell ref="I34:L34"/>
    <mergeCell ref="B40:M40"/>
    <mergeCell ref="M51:M55"/>
  </mergeCells>
  <conditionalFormatting sqref="I64">
    <cfRule type="expression" priority="75" dxfId="20">
      <formula>SUM(M29:M61)&gt;0</formula>
    </cfRule>
  </conditionalFormatting>
  <conditionalFormatting sqref="I62">
    <cfRule type="expression" priority="90" dxfId="21">
      <formula>COUNT(M29:M61)&gt;0</formula>
    </cfRule>
    <cfRule type="expression" priority="91" dxfId="21">
      <formula>COUNT(M29:M61)&gt;0</formula>
    </cfRule>
  </conditionalFormatting>
  <conditionalFormatting sqref="I63">
    <cfRule type="expression" priority="93" dxfId="22">
      <formula>COUNTIF(H30:H61,"TRUE")&gt;0</formula>
    </cfRule>
  </conditionalFormatting>
  <conditionalFormatting sqref="D4:M4">
    <cfRule type="expression" priority="16" dxfId="23" stopIfTrue="1">
      <formula>$D$4=""</formula>
    </cfRule>
  </conditionalFormatting>
  <conditionalFormatting sqref="D5:M5">
    <cfRule type="expression" priority="15" dxfId="24" stopIfTrue="1">
      <formula>$D$5=""</formula>
    </cfRule>
  </conditionalFormatting>
  <conditionalFormatting sqref="D6:M6">
    <cfRule type="expression" priority="14" dxfId="25" stopIfTrue="1">
      <formula>$D$6=""</formula>
    </cfRule>
  </conditionalFormatting>
  <conditionalFormatting sqref="C7:G7">
    <cfRule type="expression" priority="13" dxfId="1" stopIfTrue="1">
      <formula>$C$7=""</formula>
    </cfRule>
  </conditionalFormatting>
  <conditionalFormatting sqref="J7:M7">
    <cfRule type="expression" priority="12" dxfId="3" stopIfTrue="1">
      <formula>$J$7=""</formula>
    </cfRule>
  </conditionalFormatting>
  <conditionalFormatting sqref="D9:H9">
    <cfRule type="expression" priority="11" dxfId="1" stopIfTrue="1">
      <formula>$D$9=""</formula>
    </cfRule>
  </conditionalFormatting>
  <conditionalFormatting sqref="J9:M9">
    <cfRule type="expression" priority="10" dxfId="3" stopIfTrue="1">
      <formula>$J$9=""</formula>
    </cfRule>
  </conditionalFormatting>
  <conditionalFormatting sqref="C10:H10">
    <cfRule type="expression" priority="9" dxfId="1" stopIfTrue="1">
      <formula>$C$10=""</formula>
    </cfRule>
  </conditionalFormatting>
  <conditionalFormatting sqref="J10:M10">
    <cfRule type="expression" priority="8" dxfId="3" stopIfTrue="1">
      <formula>$J$10=""</formula>
    </cfRule>
  </conditionalFormatting>
  <conditionalFormatting sqref="D11:H11">
    <cfRule type="expression" priority="7" dxfId="1" stopIfTrue="1">
      <formula>$D$11=""</formula>
    </cfRule>
  </conditionalFormatting>
  <conditionalFormatting sqref="J11:M11">
    <cfRule type="expression" priority="6" dxfId="3" stopIfTrue="1">
      <formula>$J$11=""</formula>
    </cfRule>
  </conditionalFormatting>
  <conditionalFormatting sqref="C12:H12">
    <cfRule type="expression" priority="5" dxfId="1" stopIfTrue="1">
      <formula>$C$12=""</formula>
    </cfRule>
  </conditionalFormatting>
  <conditionalFormatting sqref="J12:M12">
    <cfRule type="expression" priority="4" dxfId="3" stopIfTrue="1">
      <formula>$J$12=""</formula>
    </cfRule>
  </conditionalFormatting>
  <conditionalFormatting sqref="D13:M13">
    <cfRule type="expression" priority="3" dxfId="25" stopIfTrue="1">
      <formula>$D$13&lt;&gt;$D$6</formula>
    </cfRule>
  </conditionalFormatting>
  <conditionalFormatting sqref="E20:M20">
    <cfRule type="expression" priority="2" dxfId="26" stopIfTrue="1">
      <formula>$E$20&lt;&gt;$D$4</formula>
    </cfRule>
  </conditionalFormatting>
  <conditionalFormatting sqref="E21:M21">
    <cfRule type="expression" priority="1" dxfId="27" stopIfTrue="1">
      <formula>$E$21&lt;&gt;$D$6</formula>
    </cfRule>
  </conditionalFormatting>
  <printOptions/>
  <pageMargins left="0.590551181102362" right="0.393700787401575" top="0.866141732283465" bottom="0.78740157480315" header="0.196850393700787" footer="0.393700787401575"/>
  <pageSetup horizontalDpi="600" verticalDpi="600" orientation="portrait" paperSize="9" r:id="rId3"/>
  <headerFooter>
    <oddHeader>&amp;L&amp;G&amp;C&amp;"Times New Roman,Bold"&amp;12VIỆN KIỂM NGHIỆM AN TOÀN VỆ SINH THỰC PHẨM QUỐC GIA/
&amp;"Times New Roman,Bold Italic"NATIONAL INSTITUTE FOR FOOD CONTROL
&amp;"Times New Roman,Bold"&amp;G</oddHeader>
    <oddFooter>&amp;C&amp;G
&amp;R&amp;
&amp;"Times New Roman,Bold"Trang: &amp;P/&amp;N</oddFoot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TLCC</dc:creator>
  <cp:keywords/>
  <dc:description/>
  <cp:lastModifiedBy>15</cp:lastModifiedBy>
  <cp:lastPrinted>2022-07-19T11:12:05Z</cp:lastPrinted>
  <dcterms:created xsi:type="dcterms:W3CDTF">2020-02-06T01:50:52Z</dcterms:created>
  <dcterms:modified xsi:type="dcterms:W3CDTF">2022-07-21T10:17:09Z</dcterms:modified>
  <cp:category/>
  <cp:version/>
  <cp:contentType/>
  <cp:contentStatus/>
</cp:coreProperties>
</file>